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X:\Contabilitate\adrian.betiu\2023\CON EXECUTIE\NOIEMBRIE\"/>
    </mc:Choice>
  </mc:AlternateContent>
  <xr:revisionPtr revIDLastSave="0" documentId="13_ncr:1_{5BE9DEDD-E17D-4895-B611-EBF10597A9C7}" xr6:coauthVersionLast="45" xr6:coauthVersionMax="45" xr10:uidLastSave="{00000000-0000-0000-0000-000000000000}"/>
  <bookViews>
    <workbookView xWindow="-120" yWindow="-120" windowWidth="29040" windowHeight="15840" xr2:uid="{00000000-000D-0000-FFFF-FFFF00000000}"/>
  </bookViews>
  <sheets>
    <sheet name="venituri" sheetId="1" r:id="rId1"/>
    <sheet name="cheltuieli" sheetId="2" r:id="rId2"/>
  </sheets>
  <definedNames>
    <definedName name="_xlnm.Database">#REF!</definedName>
    <definedName name="_xlnm.Print_Area" localSheetId="0">venituri!$A$1:$F$89</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50" i="2" l="1"/>
  <c r="D176" i="2"/>
  <c r="E176" i="2"/>
  <c r="F176" i="2"/>
  <c r="I304" i="2"/>
  <c r="I303" i="2"/>
  <c r="I302" i="2"/>
  <c r="I301" i="2"/>
  <c r="I300" i="2" s="1"/>
  <c r="I299" i="2" s="1"/>
  <c r="I292" i="2"/>
  <c r="I288" i="2"/>
  <c r="I287" i="2"/>
  <c r="I14" i="2" s="1"/>
  <c r="I281" i="2"/>
  <c r="I280" i="2"/>
  <c r="I279" i="2"/>
  <c r="I278" i="2"/>
  <c r="I277" i="2" s="1"/>
  <c r="I276" i="2" s="1"/>
  <c r="I270" i="2"/>
  <c r="I265" i="2"/>
  <c r="I261" i="2" s="1"/>
  <c r="I260" i="2" s="1"/>
  <c r="I259" i="2" s="1"/>
  <c r="I12" i="2" s="1"/>
  <c r="I258" i="2"/>
  <c r="I18" i="2" s="1"/>
  <c r="I247" i="2"/>
  <c r="I242" i="2"/>
  <c r="I239" i="2"/>
  <c r="I236" i="2"/>
  <c r="I228" i="2" s="1"/>
  <c r="I227" i="2" s="1"/>
  <c r="I229" i="2"/>
  <c r="I223" i="2"/>
  <c r="I218" i="2"/>
  <c r="I212" i="2"/>
  <c r="I209" i="2"/>
  <c r="I206" i="2"/>
  <c r="I201" i="2"/>
  <c r="I196" i="2"/>
  <c r="I186" i="2"/>
  <c r="I185" i="2"/>
  <c r="I184" i="2" s="1"/>
  <c r="I180" i="2"/>
  <c r="I176" i="2"/>
  <c r="I171" i="2"/>
  <c r="I166" i="2" s="1"/>
  <c r="I167" i="2"/>
  <c r="I163" i="2"/>
  <c r="I159" i="2"/>
  <c r="I154" i="2"/>
  <c r="I151" i="2"/>
  <c r="I148" i="2"/>
  <c r="I145" i="2"/>
  <c r="I139" i="2"/>
  <c r="I133" i="2"/>
  <c r="I132" i="2"/>
  <c r="I129" i="2"/>
  <c r="I126" i="2"/>
  <c r="I123" i="2"/>
  <c r="I120" i="2"/>
  <c r="I117" i="2"/>
  <c r="I114" i="2"/>
  <c r="I111" i="2"/>
  <c r="I108" i="2"/>
  <c r="I107" i="2" s="1"/>
  <c r="I99" i="2"/>
  <c r="I98" i="2"/>
  <c r="I95" i="2"/>
  <c r="I90" i="2" s="1"/>
  <c r="I79" i="2"/>
  <c r="I78" i="2"/>
  <c r="I77" i="2"/>
  <c r="I74" i="2"/>
  <c r="I72" i="2"/>
  <c r="I71" i="2"/>
  <c r="I68" i="2"/>
  <c r="I60" i="2"/>
  <c r="I58" i="2"/>
  <c r="I36" i="2"/>
  <c r="I34" i="2"/>
  <c r="I24" i="2"/>
  <c r="I23" i="2"/>
  <c r="I17" i="2"/>
  <c r="I16" i="2"/>
  <c r="I15" i="2"/>
  <c r="I11" i="2"/>
  <c r="I144" i="2" l="1"/>
  <c r="I89" i="2" s="1"/>
  <c r="I88" i="2" s="1"/>
  <c r="I52" i="2" s="1"/>
  <c r="I44" i="2" s="1"/>
  <c r="I43" i="2" s="1"/>
  <c r="I298" i="2"/>
  <c r="I297" i="2" s="1"/>
  <c r="I296" i="2" s="1"/>
  <c r="I9" i="2"/>
  <c r="I13" i="2"/>
  <c r="F42" i="1"/>
  <c r="G110" i="1"/>
  <c r="G108" i="1"/>
  <c r="G107" i="1"/>
  <c r="G106" i="1" s="1"/>
  <c r="G102" i="1" s="1"/>
  <c r="G103" i="1"/>
  <c r="G99" i="1"/>
  <c r="G95" i="1" s="1"/>
  <c r="G96" i="1"/>
  <c r="G93" i="1"/>
  <c r="G90" i="1" s="1"/>
  <c r="G91" i="1"/>
  <c r="G81" i="1"/>
  <c r="G68" i="1"/>
  <c r="G67" i="1"/>
  <c r="G66" i="1" s="1"/>
  <c r="G64" i="1"/>
  <c r="G59" i="1"/>
  <c r="G58" i="1"/>
  <c r="G56" i="1"/>
  <c r="G54" i="1"/>
  <c r="G53" i="1"/>
  <c r="G52" i="1"/>
  <c r="G29" i="1"/>
  <c r="G28" i="1"/>
  <c r="G24" i="1"/>
  <c r="G16" i="1"/>
  <c r="G15" i="1" s="1"/>
  <c r="G14" i="1" s="1"/>
  <c r="G8" i="1" s="1"/>
  <c r="G9" i="1"/>
  <c r="I10" i="2" l="1"/>
  <c r="I20" i="2" s="1"/>
  <c r="I19" i="2" s="1"/>
  <c r="I86" i="2"/>
  <c r="I22" i="2"/>
  <c r="I21" i="2" s="1"/>
  <c r="I8" i="2"/>
  <c r="I7" i="2" s="1"/>
  <c r="G7" i="1"/>
  <c r="H87" i="2"/>
  <c r="H283" i="2"/>
  <c r="H285" i="2"/>
  <c r="H286" i="2"/>
  <c r="H284" i="2"/>
  <c r="H282" i="2"/>
  <c r="H275" i="2"/>
  <c r="H274" i="2"/>
  <c r="H272" i="2"/>
  <c r="H271" i="2"/>
  <c r="H269" i="2"/>
  <c r="H268" i="2"/>
  <c r="H267" i="2"/>
  <c r="H266" i="2"/>
  <c r="H264" i="2"/>
  <c r="H263" i="2"/>
  <c r="H262" i="2"/>
  <c r="H257" i="2"/>
  <c r="H256" i="2"/>
  <c r="H254" i="2"/>
  <c r="H230" i="2"/>
  <c r="H231" i="2"/>
  <c r="H246" i="2"/>
  <c r="H235" i="2"/>
  <c r="H234" i="2"/>
  <c r="H224" i="2"/>
  <c r="H222" i="2"/>
  <c r="H219" i="2"/>
  <c r="H217" i="2"/>
  <c r="H207" i="2"/>
  <c r="H205" i="2"/>
  <c r="H202" i="2"/>
  <c r="H200" i="2"/>
  <c r="H197" i="2"/>
  <c r="H195" i="2"/>
  <c r="H194" i="2"/>
  <c r="H193" i="2"/>
  <c r="H192" i="2"/>
  <c r="H191" i="2"/>
  <c r="H190" i="2"/>
  <c r="H188" i="2"/>
  <c r="H187" i="2"/>
  <c r="H181" i="2"/>
  <c r="H177" i="2"/>
  <c r="H152" i="2"/>
  <c r="H149" i="2"/>
  <c r="H146" i="2"/>
  <c r="H137" i="2"/>
  <c r="H134" i="2"/>
  <c r="H130" i="2"/>
  <c r="H124" i="2"/>
  <c r="H118" i="2"/>
  <c r="H115" i="2"/>
  <c r="H109" i="2"/>
  <c r="H106" i="2"/>
  <c r="H105" i="2"/>
  <c r="H104" i="2"/>
  <c r="H103" i="2"/>
  <c r="H102" i="2"/>
  <c r="H100" i="2"/>
  <c r="H91" i="2"/>
  <c r="H70" i="2"/>
  <c r="H69" i="2"/>
  <c r="H67" i="2"/>
  <c r="H66" i="2"/>
  <c r="H63" i="2"/>
  <c r="H59" i="2"/>
  <c r="H57" i="2" l="1"/>
  <c r="H56" i="2"/>
  <c r="H54" i="2"/>
  <c r="H53" i="2"/>
  <c r="H51" i="2"/>
  <c r="H49" i="2"/>
  <c r="H48" i="2"/>
  <c r="H47" i="2"/>
  <c r="H46" i="2"/>
  <c r="H45" i="2"/>
  <c r="H42" i="2"/>
  <c r="H41" i="2"/>
  <c r="H40" i="2"/>
  <c r="H39" i="2"/>
  <c r="H38" i="2"/>
  <c r="H37" i="2"/>
  <c r="H35" i="2"/>
  <c r="H33" i="2"/>
  <c r="H32" i="2"/>
  <c r="H31" i="2"/>
  <c r="H29" i="2"/>
  <c r="H28" i="2"/>
  <c r="H27" i="2"/>
  <c r="H26" i="2"/>
  <c r="H25" i="2"/>
  <c r="F111" i="1" l="1"/>
  <c r="F110" i="1" s="1"/>
  <c r="E110" i="1"/>
  <c r="D110" i="1"/>
  <c r="C110" i="1"/>
  <c r="F108" i="1"/>
  <c r="E108" i="1"/>
  <c r="E107" i="1" s="1"/>
  <c r="E106" i="1" s="1"/>
  <c r="E102" i="1" s="1"/>
  <c r="D108" i="1"/>
  <c r="C108" i="1"/>
  <c r="F107" i="1"/>
  <c r="F106" i="1" s="1"/>
  <c r="F102" i="1" s="1"/>
  <c r="D107" i="1"/>
  <c r="C107" i="1"/>
  <c r="D106" i="1"/>
  <c r="C106" i="1"/>
  <c r="C102" i="1" s="1"/>
  <c r="F103" i="1"/>
  <c r="E103" i="1"/>
  <c r="D103" i="1"/>
  <c r="D102" i="1" s="1"/>
  <c r="C103" i="1"/>
  <c r="F99" i="1"/>
  <c r="F95" i="1" s="1"/>
  <c r="E99" i="1"/>
  <c r="D99" i="1"/>
  <c r="C99" i="1"/>
  <c r="F96" i="1"/>
  <c r="E96" i="1"/>
  <c r="D96" i="1"/>
  <c r="C96" i="1"/>
  <c r="C95" i="1" s="1"/>
  <c r="E95" i="1"/>
  <c r="D95" i="1"/>
  <c r="F93" i="1"/>
  <c r="F90" i="1" s="1"/>
  <c r="E93" i="1"/>
  <c r="E90" i="1" s="1"/>
  <c r="D93" i="1"/>
  <c r="C93" i="1"/>
  <c r="F91" i="1"/>
  <c r="E91" i="1"/>
  <c r="D91" i="1"/>
  <c r="C91" i="1"/>
  <c r="D90" i="1"/>
  <c r="C90" i="1"/>
  <c r="F85" i="1"/>
  <c r="F81" i="1"/>
  <c r="E81" i="1"/>
  <c r="D81" i="1"/>
  <c r="C81" i="1"/>
  <c r="F80" i="1"/>
  <c r="F78" i="1"/>
  <c r="F68" i="1" s="1"/>
  <c r="F67" i="1" s="1"/>
  <c r="F66" i="1" s="1"/>
  <c r="F71" i="1"/>
  <c r="F70" i="1"/>
  <c r="E68" i="1"/>
  <c r="D68" i="1"/>
  <c r="D67" i="1" s="1"/>
  <c r="D66" i="1" s="1"/>
  <c r="C68" i="1"/>
  <c r="C67" i="1" s="1"/>
  <c r="C66" i="1" s="1"/>
  <c r="F64" i="1"/>
  <c r="E64" i="1"/>
  <c r="D64" i="1"/>
  <c r="C64" i="1"/>
  <c r="F63" i="1"/>
  <c r="F61" i="1"/>
  <c r="F60" i="1"/>
  <c r="E59" i="1"/>
  <c r="E58" i="1" s="1"/>
  <c r="D59" i="1"/>
  <c r="C59" i="1"/>
  <c r="D58" i="1"/>
  <c r="C58" i="1"/>
  <c r="F56" i="1"/>
  <c r="E56" i="1"/>
  <c r="D56" i="1"/>
  <c r="C56" i="1"/>
  <c r="C53" i="1" s="1"/>
  <c r="C52" i="1" s="1"/>
  <c r="F54" i="1"/>
  <c r="E54" i="1"/>
  <c r="D54" i="1"/>
  <c r="D53" i="1" s="1"/>
  <c r="D52" i="1" s="1"/>
  <c r="C54" i="1"/>
  <c r="F53" i="1"/>
  <c r="E53" i="1"/>
  <c r="F50" i="1"/>
  <c r="F49" i="1"/>
  <c r="F46" i="1"/>
  <c r="F45" i="1"/>
  <c r="F44" i="1"/>
  <c r="F43" i="1"/>
  <c r="F38" i="1"/>
  <c r="F37" i="1"/>
  <c r="F33" i="1"/>
  <c r="F31" i="1"/>
  <c r="F30" i="1"/>
  <c r="E29" i="1"/>
  <c r="E28" i="1" s="1"/>
  <c r="D29" i="1"/>
  <c r="C29" i="1"/>
  <c r="D28" i="1"/>
  <c r="C28" i="1"/>
  <c r="F27" i="1"/>
  <c r="F25" i="1"/>
  <c r="F24" i="1" s="1"/>
  <c r="E24" i="1"/>
  <c r="D24" i="1"/>
  <c r="C24" i="1"/>
  <c r="F23" i="1"/>
  <c r="F17" i="1"/>
  <c r="E16" i="1"/>
  <c r="D16" i="1"/>
  <c r="C16" i="1"/>
  <c r="D15" i="1"/>
  <c r="C15" i="1"/>
  <c r="D14" i="1"/>
  <c r="D8" i="1" s="1"/>
  <c r="C14" i="1"/>
  <c r="C8" i="1" s="1"/>
  <c r="F9" i="1"/>
  <c r="E9" i="1"/>
  <c r="D9" i="1"/>
  <c r="C9" i="1"/>
  <c r="E67" i="1" l="1"/>
  <c r="E66" i="1" s="1"/>
  <c r="D7" i="1"/>
  <c r="E15" i="1"/>
  <c r="E14" i="1"/>
  <c r="F29" i="1"/>
  <c r="F28" i="1" s="1"/>
  <c r="F16" i="1"/>
  <c r="F15" i="1" s="1"/>
  <c r="F59" i="1"/>
  <c r="F58" i="1" s="1"/>
  <c r="F52" i="1" s="1"/>
  <c r="C7" i="1"/>
  <c r="E52" i="1"/>
  <c r="D270" i="2"/>
  <c r="E270" i="2"/>
  <c r="F270" i="2"/>
  <c r="G270" i="2"/>
  <c r="H270" i="2"/>
  <c r="C270" i="2"/>
  <c r="D163" i="2"/>
  <c r="E163" i="2"/>
  <c r="F163" i="2"/>
  <c r="G163" i="2"/>
  <c r="H163" i="2"/>
  <c r="C163" i="2"/>
  <c r="F14" i="1" l="1"/>
  <c r="F8" i="1" s="1"/>
  <c r="F7" i="1" s="1"/>
  <c r="E8" i="1"/>
  <c r="E7" i="1" s="1"/>
  <c r="D247" i="2"/>
  <c r="E247" i="2"/>
  <c r="F247" i="2"/>
  <c r="G247" i="2"/>
  <c r="H247" i="2"/>
  <c r="C247" i="2"/>
  <c r="C154" i="2" l="1"/>
  <c r="E154" i="2" l="1"/>
  <c r="F154" i="2"/>
  <c r="G154" i="2"/>
  <c r="H154" i="2"/>
  <c r="D154" i="2"/>
  <c r="D304" i="2" l="1"/>
  <c r="D303" i="2" s="1"/>
  <c r="D302" i="2" s="1"/>
  <c r="D301" i="2" s="1"/>
  <c r="E304" i="2"/>
  <c r="E303" i="2" s="1"/>
  <c r="E302" i="2" s="1"/>
  <c r="E301" i="2" s="1"/>
  <c r="F304" i="2"/>
  <c r="F303" i="2" s="1"/>
  <c r="F302" i="2" s="1"/>
  <c r="F301" i="2" s="1"/>
  <c r="G304" i="2"/>
  <c r="G303" i="2" s="1"/>
  <c r="G302" i="2" s="1"/>
  <c r="G301" i="2" s="1"/>
  <c r="H304" i="2"/>
  <c r="H303" i="2" s="1"/>
  <c r="H302" i="2" s="1"/>
  <c r="H301" i="2" s="1"/>
  <c r="D292" i="2"/>
  <c r="E292" i="2"/>
  <c r="F292" i="2"/>
  <c r="G292" i="2"/>
  <c r="H292" i="2"/>
  <c r="D288" i="2"/>
  <c r="E288" i="2"/>
  <c r="E287" i="2" s="1"/>
  <c r="E14" i="2" s="1"/>
  <c r="F288" i="2"/>
  <c r="G288" i="2"/>
  <c r="H288" i="2"/>
  <c r="D280" i="2"/>
  <c r="D279" i="2" s="1"/>
  <c r="D278" i="2" s="1"/>
  <c r="E280" i="2"/>
  <c r="E279" i="2" s="1"/>
  <c r="E278" i="2" s="1"/>
  <c r="F280" i="2"/>
  <c r="F279" i="2" s="1"/>
  <c r="F278" i="2" s="1"/>
  <c r="G280" i="2"/>
  <c r="G279" i="2" s="1"/>
  <c r="G278" i="2" s="1"/>
  <c r="H280" i="2"/>
  <c r="H279" i="2" s="1"/>
  <c r="H278" i="2" s="1"/>
  <c r="D281" i="2"/>
  <c r="E281" i="2"/>
  <c r="F281" i="2"/>
  <c r="G281" i="2"/>
  <c r="H281" i="2"/>
  <c r="D265" i="2"/>
  <c r="D261" i="2" s="1"/>
  <c r="D260" i="2" s="1"/>
  <c r="D259" i="2" s="1"/>
  <c r="D12" i="2" s="1"/>
  <c r="E265" i="2"/>
  <c r="E261" i="2" s="1"/>
  <c r="E260" i="2" s="1"/>
  <c r="E259" i="2" s="1"/>
  <c r="E12" i="2" s="1"/>
  <c r="F265" i="2"/>
  <c r="F261" i="2" s="1"/>
  <c r="F260" i="2" s="1"/>
  <c r="F259" i="2" s="1"/>
  <c r="F12" i="2" s="1"/>
  <c r="G265" i="2"/>
  <c r="G261" i="2" s="1"/>
  <c r="G260" i="2" s="1"/>
  <c r="G259" i="2" s="1"/>
  <c r="G12" i="2" s="1"/>
  <c r="H265" i="2"/>
  <c r="H261" i="2" s="1"/>
  <c r="H260" i="2" s="1"/>
  <c r="H259" i="2" s="1"/>
  <c r="H12" i="2" s="1"/>
  <c r="D258" i="2"/>
  <c r="E258" i="2"/>
  <c r="E18" i="2" s="1"/>
  <c r="F258" i="2"/>
  <c r="F18" i="2" s="1"/>
  <c r="G258" i="2"/>
  <c r="G18" i="2" s="1"/>
  <c r="H258" i="2"/>
  <c r="H18" i="2" s="1"/>
  <c r="D242" i="2"/>
  <c r="E242" i="2"/>
  <c r="F242" i="2"/>
  <c r="G242" i="2"/>
  <c r="H242" i="2"/>
  <c r="D239" i="2"/>
  <c r="E239" i="2"/>
  <c r="F239" i="2"/>
  <c r="G239" i="2"/>
  <c r="H239" i="2"/>
  <c r="D236" i="2"/>
  <c r="E236" i="2"/>
  <c r="F236" i="2"/>
  <c r="G236" i="2"/>
  <c r="H236" i="2"/>
  <c r="G229" i="2"/>
  <c r="H229" i="2"/>
  <c r="D223" i="2"/>
  <c r="E223" i="2"/>
  <c r="F223" i="2"/>
  <c r="G223" i="2"/>
  <c r="H223" i="2"/>
  <c r="D218" i="2"/>
  <c r="E218" i="2"/>
  <c r="F218" i="2"/>
  <c r="G218" i="2"/>
  <c r="H218" i="2"/>
  <c r="D212" i="2"/>
  <c r="D206" i="2" s="1"/>
  <c r="E212" i="2"/>
  <c r="F212" i="2"/>
  <c r="G212" i="2"/>
  <c r="H212" i="2"/>
  <c r="D209" i="2"/>
  <c r="E209" i="2"/>
  <c r="F209" i="2"/>
  <c r="G209" i="2"/>
  <c r="H209" i="2"/>
  <c r="H206" i="2" s="1"/>
  <c r="D201" i="2"/>
  <c r="E201" i="2"/>
  <c r="F201" i="2"/>
  <c r="G201" i="2"/>
  <c r="H201" i="2"/>
  <c r="D196" i="2"/>
  <c r="E196" i="2"/>
  <c r="F196" i="2"/>
  <c r="G196" i="2"/>
  <c r="H196" i="2"/>
  <c r="F185" i="2"/>
  <c r="D185" i="2"/>
  <c r="E185" i="2"/>
  <c r="G186" i="2"/>
  <c r="G185" i="2" s="1"/>
  <c r="H186" i="2"/>
  <c r="H185" i="2" s="1"/>
  <c r="D180" i="2"/>
  <c r="E180" i="2"/>
  <c r="F180" i="2"/>
  <c r="G180" i="2"/>
  <c r="H180" i="2"/>
  <c r="G176" i="2"/>
  <c r="H176" i="2"/>
  <c r="D171" i="2"/>
  <c r="E171" i="2"/>
  <c r="F171" i="2"/>
  <c r="G171" i="2"/>
  <c r="H171" i="2"/>
  <c r="D167" i="2"/>
  <c r="E167" i="2"/>
  <c r="E166" i="2" s="1"/>
  <c r="F167" i="2"/>
  <c r="F166" i="2" s="1"/>
  <c r="G167" i="2"/>
  <c r="H167" i="2"/>
  <c r="D159" i="2"/>
  <c r="E159" i="2"/>
  <c r="F159" i="2"/>
  <c r="G159" i="2"/>
  <c r="H159" i="2"/>
  <c r="D151" i="2"/>
  <c r="E151" i="2"/>
  <c r="F151" i="2"/>
  <c r="G151" i="2"/>
  <c r="H151" i="2"/>
  <c r="D148" i="2"/>
  <c r="E148" i="2"/>
  <c r="F148" i="2"/>
  <c r="G148" i="2"/>
  <c r="H148" i="2"/>
  <c r="D145" i="2"/>
  <c r="E145" i="2"/>
  <c r="F145" i="2"/>
  <c r="G145" i="2"/>
  <c r="H145" i="2"/>
  <c r="D139" i="2"/>
  <c r="E139" i="2"/>
  <c r="F139" i="2"/>
  <c r="G139" i="2"/>
  <c r="H139" i="2"/>
  <c r="D133" i="2"/>
  <c r="D132" i="2" s="1"/>
  <c r="E133" i="2"/>
  <c r="F133" i="2"/>
  <c r="F132" i="2" s="1"/>
  <c r="G133" i="2"/>
  <c r="H133" i="2"/>
  <c r="H132" i="2" s="1"/>
  <c r="D129" i="2"/>
  <c r="E129" i="2"/>
  <c r="F129" i="2"/>
  <c r="G129" i="2"/>
  <c r="H129" i="2"/>
  <c r="D126" i="2"/>
  <c r="E126" i="2"/>
  <c r="F126" i="2"/>
  <c r="G126" i="2"/>
  <c r="H126" i="2"/>
  <c r="D123" i="2"/>
  <c r="E123" i="2"/>
  <c r="F123" i="2"/>
  <c r="G123" i="2"/>
  <c r="H123" i="2"/>
  <c r="D120" i="2"/>
  <c r="E120" i="2"/>
  <c r="F120" i="2"/>
  <c r="G120" i="2"/>
  <c r="H120" i="2"/>
  <c r="D117" i="2"/>
  <c r="E117" i="2"/>
  <c r="F117" i="2"/>
  <c r="G117" i="2"/>
  <c r="H117" i="2"/>
  <c r="D114" i="2"/>
  <c r="E114" i="2"/>
  <c r="F114" i="2"/>
  <c r="G114" i="2"/>
  <c r="H114" i="2"/>
  <c r="D111" i="2"/>
  <c r="E111" i="2"/>
  <c r="F111" i="2"/>
  <c r="G111" i="2"/>
  <c r="H111" i="2"/>
  <c r="D108" i="2"/>
  <c r="G108" i="2"/>
  <c r="H108" i="2"/>
  <c r="H99" i="2"/>
  <c r="H98" i="2" s="1"/>
  <c r="D99" i="2"/>
  <c r="D98" i="2" s="1"/>
  <c r="E99" i="2"/>
  <c r="E98" i="2" s="1"/>
  <c r="F99" i="2"/>
  <c r="F98" i="2" s="1"/>
  <c r="G99" i="2"/>
  <c r="G98" i="2" s="1"/>
  <c r="D95" i="2"/>
  <c r="E95" i="2"/>
  <c r="F95" i="2"/>
  <c r="G95" i="2"/>
  <c r="H95" i="2"/>
  <c r="D79" i="2"/>
  <c r="D78" i="2" s="1"/>
  <c r="D77" i="2" s="1"/>
  <c r="D16" i="2" s="1"/>
  <c r="E79" i="2"/>
  <c r="E78" i="2" s="1"/>
  <c r="F79" i="2"/>
  <c r="F78" i="2" s="1"/>
  <c r="G79" i="2"/>
  <c r="G78" i="2" s="1"/>
  <c r="H79" i="2"/>
  <c r="H78" i="2" s="1"/>
  <c r="D74" i="2"/>
  <c r="D15" i="2" s="1"/>
  <c r="E74" i="2"/>
  <c r="E15" i="2" s="1"/>
  <c r="F74" i="2"/>
  <c r="F15" i="2" s="1"/>
  <c r="G74" i="2"/>
  <c r="G15" i="2" s="1"/>
  <c r="H74" i="2"/>
  <c r="H15" i="2" s="1"/>
  <c r="D72" i="2"/>
  <c r="D71" i="2" s="1"/>
  <c r="D11" i="2" s="1"/>
  <c r="E72" i="2"/>
  <c r="E71" i="2" s="1"/>
  <c r="E11" i="2" s="1"/>
  <c r="F72" i="2"/>
  <c r="F71" i="2" s="1"/>
  <c r="F11" i="2" s="1"/>
  <c r="G72" i="2"/>
  <c r="G71" i="2" s="1"/>
  <c r="G11" i="2" s="1"/>
  <c r="H72" i="2"/>
  <c r="H71" i="2" s="1"/>
  <c r="H11" i="2" s="1"/>
  <c r="D68" i="2"/>
  <c r="E68" i="2"/>
  <c r="F68" i="2"/>
  <c r="G68" i="2"/>
  <c r="H68" i="2"/>
  <c r="D60" i="2"/>
  <c r="E60" i="2"/>
  <c r="F60" i="2"/>
  <c r="G60" i="2"/>
  <c r="H60" i="2"/>
  <c r="D58" i="2"/>
  <c r="E58" i="2"/>
  <c r="F58" i="2"/>
  <c r="G58" i="2"/>
  <c r="H58" i="2"/>
  <c r="D36" i="2"/>
  <c r="E36" i="2"/>
  <c r="F36" i="2"/>
  <c r="G36" i="2"/>
  <c r="H36" i="2"/>
  <c r="D34" i="2"/>
  <c r="E34" i="2"/>
  <c r="F34" i="2"/>
  <c r="G34" i="2"/>
  <c r="H34" i="2"/>
  <c r="D18" i="2"/>
  <c r="D24" i="2"/>
  <c r="E24" i="2"/>
  <c r="F24" i="2"/>
  <c r="G24" i="2"/>
  <c r="H24" i="2"/>
  <c r="C239" i="2"/>
  <c r="C229" i="2"/>
  <c r="C218" i="2"/>
  <c r="C196" i="2"/>
  <c r="C186" i="2"/>
  <c r="C185" i="2" s="1"/>
  <c r="C139" i="2"/>
  <c r="C36" i="2"/>
  <c r="C304" i="2"/>
  <c r="C303" i="2" s="1"/>
  <c r="C302" i="2" s="1"/>
  <c r="C301" i="2" s="1"/>
  <c r="C292" i="2"/>
  <c r="C288" i="2"/>
  <c r="C281" i="2"/>
  <c r="C280" i="2"/>
  <c r="C279" i="2" s="1"/>
  <c r="C278" i="2" s="1"/>
  <c r="C277" i="2" s="1"/>
  <c r="C276" i="2" s="1"/>
  <c r="C265" i="2"/>
  <c r="C258" i="2"/>
  <c r="C18" i="2" s="1"/>
  <c r="C242" i="2"/>
  <c r="C236" i="2"/>
  <c r="C223" i="2"/>
  <c r="C212" i="2"/>
  <c r="C209" i="2"/>
  <c r="C201" i="2"/>
  <c r="C180" i="2"/>
  <c r="C176" i="2"/>
  <c r="C171" i="2"/>
  <c r="C167" i="2"/>
  <c r="C159" i="2"/>
  <c r="C151" i="2"/>
  <c r="C148" i="2"/>
  <c r="C145" i="2"/>
  <c r="C133" i="2"/>
  <c r="C132" i="2" s="1"/>
  <c r="C129" i="2"/>
  <c r="C126" i="2"/>
  <c r="C123" i="2"/>
  <c r="C120" i="2"/>
  <c r="C117" i="2"/>
  <c r="C114" i="2"/>
  <c r="C111" i="2"/>
  <c r="C108" i="2"/>
  <c r="C99" i="2"/>
  <c r="C98" i="2" s="1"/>
  <c r="C95" i="2"/>
  <c r="C90" i="2" s="1"/>
  <c r="C79" i="2"/>
  <c r="C78" i="2" s="1"/>
  <c r="C77" i="2" s="1"/>
  <c r="C16" i="2" s="1"/>
  <c r="C74" i="2"/>
  <c r="C15" i="2" s="1"/>
  <c r="C72" i="2"/>
  <c r="C71" i="2" s="1"/>
  <c r="C11" i="2" s="1"/>
  <c r="C68" i="2"/>
  <c r="C60" i="2"/>
  <c r="C58" i="2"/>
  <c r="C34" i="2"/>
  <c r="C24" i="2"/>
  <c r="G90" i="2" l="1"/>
  <c r="F90" i="2"/>
  <c r="H90" i="2"/>
  <c r="E90" i="2"/>
  <c r="D90" i="2"/>
  <c r="H287" i="2"/>
  <c r="H14" i="2" s="1"/>
  <c r="D287" i="2"/>
  <c r="D14" i="2" s="1"/>
  <c r="E206" i="2"/>
  <c r="E184" i="2" s="1"/>
  <c r="F206" i="2"/>
  <c r="G287" i="2"/>
  <c r="G14" i="2" s="1"/>
  <c r="C228" i="2"/>
  <c r="F23" i="2"/>
  <c r="F9" i="2" s="1"/>
  <c r="G132" i="2"/>
  <c r="G107" i="2" s="1"/>
  <c r="G166" i="2"/>
  <c r="G144" i="2" s="1"/>
  <c r="H228" i="2"/>
  <c r="H227" i="2" s="1"/>
  <c r="F228" i="2"/>
  <c r="F227" i="2" s="1"/>
  <c r="C261" i="2"/>
  <c r="C260" i="2" s="1"/>
  <c r="C259" i="2" s="1"/>
  <c r="C12" i="2" s="1"/>
  <c r="H166" i="2"/>
  <c r="D166" i="2"/>
  <c r="G228" i="2"/>
  <c r="G227" i="2" s="1"/>
  <c r="E228" i="2"/>
  <c r="E227" i="2" s="1"/>
  <c r="E132" i="2"/>
  <c r="E107" i="2" s="1"/>
  <c r="D228" i="2"/>
  <c r="D227" i="2" s="1"/>
  <c r="F287" i="2"/>
  <c r="F14" i="2" s="1"/>
  <c r="G298" i="2"/>
  <c r="G297" i="2" s="1"/>
  <c r="G296" i="2" s="1"/>
  <c r="G300" i="2"/>
  <c r="G299" i="2" s="1"/>
  <c r="H300" i="2"/>
  <c r="H299" i="2" s="1"/>
  <c r="H298" i="2"/>
  <c r="H297" i="2" s="1"/>
  <c r="H296" i="2" s="1"/>
  <c r="F298" i="2"/>
  <c r="F297" i="2" s="1"/>
  <c r="F296" i="2" s="1"/>
  <c r="F300" i="2"/>
  <c r="F299" i="2" s="1"/>
  <c r="E300" i="2"/>
  <c r="E299" i="2" s="1"/>
  <c r="E298" i="2"/>
  <c r="E297" i="2" s="1"/>
  <c r="E296" i="2" s="1"/>
  <c r="D300" i="2"/>
  <c r="D299" i="2" s="1"/>
  <c r="D298" i="2"/>
  <c r="D297" i="2" s="1"/>
  <c r="D296" i="2" s="1"/>
  <c r="E277" i="2"/>
  <c r="E276" i="2" s="1"/>
  <c r="E13" i="2"/>
  <c r="G277" i="2"/>
  <c r="G276" i="2" s="1"/>
  <c r="G13" i="2"/>
  <c r="H277" i="2"/>
  <c r="H276" i="2" s="1"/>
  <c r="H13" i="2"/>
  <c r="F13" i="2"/>
  <c r="F277" i="2"/>
  <c r="F276" i="2" s="1"/>
  <c r="D277" i="2"/>
  <c r="D276" i="2" s="1"/>
  <c r="D13" i="2"/>
  <c r="H184" i="2"/>
  <c r="D184" i="2"/>
  <c r="G206" i="2"/>
  <c r="G184" i="2" s="1"/>
  <c r="F184" i="2"/>
  <c r="F144" i="2"/>
  <c r="H77" i="2"/>
  <c r="H16" i="2" s="1"/>
  <c r="H17" i="2"/>
  <c r="F77" i="2"/>
  <c r="F16" i="2" s="1"/>
  <c r="F17" i="2"/>
  <c r="F107" i="2"/>
  <c r="H23" i="2"/>
  <c r="H9" i="2" s="1"/>
  <c r="D23" i="2"/>
  <c r="D17" i="2"/>
  <c r="H144" i="2"/>
  <c r="D144" i="2"/>
  <c r="D107" i="2"/>
  <c r="E144" i="2"/>
  <c r="H107" i="2"/>
  <c r="G17" i="2"/>
  <c r="G77" i="2"/>
  <c r="G16" i="2" s="1"/>
  <c r="E77" i="2"/>
  <c r="E16" i="2" s="1"/>
  <c r="E17" i="2"/>
  <c r="E23" i="2"/>
  <c r="G23" i="2"/>
  <c r="G9" i="2" s="1"/>
  <c r="D9" i="2"/>
  <c r="C206" i="2"/>
  <c r="C184" i="2" s="1"/>
  <c r="C107" i="2"/>
  <c r="C287" i="2"/>
  <c r="C14" i="2" s="1"/>
  <c r="C166" i="2"/>
  <c r="C144" i="2" s="1"/>
  <c r="C13" i="2"/>
  <c r="C300" i="2"/>
  <c r="C299" i="2" s="1"/>
  <c r="C298" i="2"/>
  <c r="C297" i="2" s="1"/>
  <c r="C296" i="2" s="1"/>
  <c r="C23" i="2"/>
  <c r="C9" i="2" s="1"/>
  <c r="C227" i="2"/>
  <c r="C17" i="2"/>
  <c r="D89" i="2" l="1"/>
  <c r="D88" i="2" s="1"/>
  <c r="D52" i="2" s="1"/>
  <c r="D44" i="2" s="1"/>
  <c r="D43" i="2" s="1"/>
  <c r="D22" i="2" s="1"/>
  <c r="D21" i="2" s="1"/>
  <c r="H89" i="2"/>
  <c r="H88" i="2" s="1"/>
  <c r="H52" i="2" s="1"/>
  <c r="H44" i="2" s="1"/>
  <c r="H43" i="2" s="1"/>
  <c r="H86" i="2" s="1"/>
  <c r="F89" i="2"/>
  <c r="F88" i="2" s="1"/>
  <c r="F52" i="2" s="1"/>
  <c r="F44" i="2" s="1"/>
  <c r="F43" i="2" s="1"/>
  <c r="F10" i="2" s="1"/>
  <c r="F20" i="2" s="1"/>
  <c r="F19" i="2" s="1"/>
  <c r="E89" i="2"/>
  <c r="E88" i="2" s="1"/>
  <c r="E52" i="2" s="1"/>
  <c r="E44" i="2" s="1"/>
  <c r="E43" i="2" s="1"/>
  <c r="E10" i="2" s="1"/>
  <c r="G89" i="2"/>
  <c r="G88" i="2" s="1"/>
  <c r="G52" i="2" s="1"/>
  <c r="G44" i="2" s="1"/>
  <c r="G43" i="2" s="1"/>
  <c r="G86" i="2" s="1"/>
  <c r="E9" i="2"/>
  <c r="C89" i="2"/>
  <c r="C88" i="2" s="1"/>
  <c r="C52" i="2" s="1"/>
  <c r="C44" i="2" s="1"/>
  <c r="C43" i="2" s="1"/>
  <c r="C86" i="2" s="1"/>
  <c r="E8" i="2" l="1"/>
  <c r="E7" i="2" s="1"/>
  <c r="D86" i="2"/>
  <c r="D10" i="2"/>
  <c r="D20" i="2" s="1"/>
  <c r="D19" i="2" s="1"/>
  <c r="F8" i="2"/>
  <c r="F7" i="2" s="1"/>
  <c r="F86" i="2"/>
  <c r="E22" i="2"/>
  <c r="E21" i="2" s="1"/>
  <c r="F22" i="2"/>
  <c r="F21" i="2" s="1"/>
  <c r="H22" i="2"/>
  <c r="H21" i="2" s="1"/>
  <c r="H10" i="2"/>
  <c r="H20" i="2" s="1"/>
  <c r="H19" i="2" s="1"/>
  <c r="E86" i="2"/>
  <c r="G10" i="2"/>
  <c r="G8" i="2" s="1"/>
  <c r="G7" i="2" s="1"/>
  <c r="G22" i="2"/>
  <c r="G21" i="2" s="1"/>
  <c r="E20" i="2"/>
  <c r="E19" i="2" s="1"/>
  <c r="C10" i="2"/>
  <c r="C22" i="2"/>
  <c r="C21" i="2" s="1"/>
  <c r="D8" i="2" l="1"/>
  <c r="D7" i="2" s="1"/>
  <c r="H8" i="2"/>
  <c r="H7" i="2" s="1"/>
  <c r="G20" i="2"/>
  <c r="G19" i="2" s="1"/>
  <c r="C20" i="2"/>
  <c r="C19" i="2" s="1"/>
  <c r="C8" i="2"/>
  <c r="C7" i="2" s="1"/>
</calcChain>
</file>

<file path=xl/sharedStrings.xml><?xml version="1.0" encoding="utf-8"?>
<sst xmlns="http://schemas.openxmlformats.org/spreadsheetml/2006/main" count="651" uniqueCount="532">
  <si>
    <t xml:space="preserve">lei </t>
  </si>
  <si>
    <t>Cod</t>
  </si>
  <si>
    <t>Denumire indicator</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</si>
  <si>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</si>
  <si>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</si>
  <si>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</si>
  <si>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</si>
  <si>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</si>
  <si>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</si>
  <si>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</si>
  <si>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</si>
  <si>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</si>
  <si>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</si>
  <si>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</si>
  <si>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</si>
  <si>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</si>
  <si>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</si>
  <si>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</si>
  <si>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</si>
  <si>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</si>
  <si>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</si>
  <si>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</si>
  <si>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</si>
  <si>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</si>
  <si>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</si>
  <si>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</si>
  <si>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</si>
  <si>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</si>
  <si>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</si>
  <si>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</si>
  <si>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</si>
  <si>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</si>
  <si>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</si>
  <si>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</si>
  <si>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</si>
  <si>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</si>
  <si>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</si>
  <si>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</si>
  <si>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</si>
  <si>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20.05.03.07</t>
  </si>
  <si>
    <t>Contributia de asigurari sociale de sanatate suportata de angajatorul/platitorul de venit dupa caz</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</si>
  <si>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</si>
  <si>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</si>
  <si>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</si>
  <si>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</si>
  <si>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</si>
  <si>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</si>
  <si>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</si>
  <si>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</si>
  <si>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</si>
  <si>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</si>
  <si>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</si>
  <si>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</si>
  <si>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</si>
  <si>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</si>
  <si>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</si>
  <si>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</si>
  <si>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</si>
  <si>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</si>
  <si>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</si>
  <si>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</si>
  <si>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</si>
  <si>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</si>
  <si>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</si>
  <si>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</si>
  <si>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</si>
  <si>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</si>
  <si>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</si>
  <si>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</si>
  <si>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</si>
  <si>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</si>
  <si>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</si>
  <si>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</si>
  <si>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</si>
  <si>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</si>
  <si>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</si>
  <si>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</si>
  <si>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</si>
  <si>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</si>
  <si>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</si>
  <si>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</si>
  <si>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</si>
  <si>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</si>
  <si>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</si>
  <si>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</si>
  <si>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</si>
  <si>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</si>
  <si>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</si>
  <si>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</si>
  <si>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</si>
  <si>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</si>
  <si>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</si>
  <si>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</si>
  <si>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</si>
  <si>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</si>
  <si>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</si>
  <si>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</si>
  <si>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</si>
  <si>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</si>
  <si>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</si>
  <si>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</si>
  <si>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</si>
  <si>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</si>
  <si>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</si>
  <si>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</si>
  <si>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</si>
  <si>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</si>
  <si>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</si>
  <si>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</si>
  <si>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</si>
  <si>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</si>
  <si>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</si>
  <si>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</si>
  <si>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36.05.01.01</t>
  </si>
  <si>
    <t>Venituri din aplicarea prescriptiei extinctive</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</si>
  <si>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</si>
  <si>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</si>
  <si>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</si>
  <si>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</si>
  <si>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</si>
  <si>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</si>
  <si>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</si>
  <si>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</si>
  <si>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</si>
  <si>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</si>
  <si>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</si>
  <si>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</si>
  <si>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</si>
  <si>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</si>
  <si>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</si>
  <si>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</si>
  <si>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</si>
  <si>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</si>
  <si>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</si>
  <si>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</si>
  <si>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</si>
  <si>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</si>
  <si>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</si>
  <si>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</si>
  <si>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</si>
  <si>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</si>
  <si>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</si>
  <si>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</si>
  <si>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</si>
  <si>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</si>
  <si>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</si>
  <si>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</si>
  <si>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</si>
  <si>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</si>
  <si>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</si>
  <si>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</si>
  <si>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</si>
  <si>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</si>
  <si>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</si>
  <si>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</si>
  <si>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</si>
  <si>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</si>
  <si>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</si>
  <si>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</si>
  <si>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</si>
  <si>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</si>
  <si>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</si>
  <si>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</si>
  <si>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</si>
  <si>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</si>
  <si>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</si>
  <si>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</si>
  <si>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</si>
  <si>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</si>
  <si>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</si>
  <si>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</si>
  <si>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</si>
  <si>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</si>
  <si>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45.05.01</t>
  </si>
  <si>
    <t>Fondul European de Dezvoltare Regionala</t>
  </si>
  <si>
    <t>45.05.01.01</t>
  </si>
  <si>
    <t>Sume primite in contul platilor efectuate in AN CURENT</t>
  </si>
  <si>
    <t>45.05.02</t>
  </si>
  <si>
    <t>Fondul Social European (FSE)</t>
  </si>
  <si>
    <t>45.05.02.02</t>
  </si>
  <si>
    <t>Sume primite in contul platilor efectuate in ANII ANTERIORI</t>
  </si>
  <si>
    <t>48.05</t>
  </si>
  <si>
    <t>48.05.02</t>
  </si>
  <si>
    <t>48.05.02.01</t>
  </si>
  <si>
    <t>Sume primite in contul platilor efectuate in anul curent</t>
  </si>
  <si>
    <t>48.05.02.02</t>
  </si>
  <si>
    <t>Sume primite in contul platilor efectuate in anul precedent</t>
  </si>
  <si>
    <t>48.05.15</t>
  </si>
  <si>
    <t>48.05.15.01</t>
  </si>
  <si>
    <t>48.05.15.02</t>
  </si>
  <si>
    <t>08</t>
  </si>
  <si>
    <t>FONDURI EXTERNE NERAMBURSABILE
TOTAL VENITURI</t>
  </si>
  <si>
    <t>48.08</t>
  </si>
  <si>
    <t>48.08.15</t>
  </si>
  <si>
    <t>Alte programe comunitare finantate in perioada 2014-2020 (APC)</t>
  </si>
  <si>
    <t>48.19.03</t>
  </si>
  <si>
    <t>Mecanismul pentru interconectarea Europei</t>
  </si>
  <si>
    <t xml:space="preserve">III.  OPERATIUNI FINANCIARE </t>
  </si>
  <si>
    <t>40.08</t>
  </si>
  <si>
    <t>Incasari din rambursarea imprumuturilor acordate</t>
  </si>
  <si>
    <t>40.08.15</t>
  </si>
  <si>
    <t>Sume utilizate din excedentul anului precedent pentru efectuarea de cheltuieli</t>
  </si>
  <si>
    <t>40.08.15.03</t>
  </si>
  <si>
    <t>Sume utilizate de alte instituţii din excedentul anului precedent</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</si>
  <si>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</si>
  <si>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</si>
  <si>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</si>
  <si>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</si>
  <si>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</si>
  <si>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</si>
  <si>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</si>
  <si>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</si>
  <si>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</si>
  <si>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</si>
  <si>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50. 05</t>
  </si>
  <si>
    <t xml:space="preserve">CHELTUIELI- TOTAL      </t>
  </si>
  <si>
    <t>50.05.01</t>
  </si>
  <si>
    <t>CHELTUIELI CURENTE</t>
  </si>
  <si>
    <t>50.05.10</t>
  </si>
  <si>
    <t>TITLUL I CHELTUIELI DE PERSONAL</t>
  </si>
  <si>
    <t>50.05.20</t>
  </si>
  <si>
    <t>TITLUL II BUNURI SI SERVICII</t>
  </si>
  <si>
    <t>50.05.30</t>
  </si>
  <si>
    <t>TITLUL III DOBANZI</t>
  </si>
  <si>
    <t>66.05.51</t>
  </si>
  <si>
    <t>TITLUL VI TRANSFERURI INTRE UNITATI ALE ADMINISTRATIEI PUBLICE</t>
  </si>
  <si>
    <t>50.05.57</t>
  </si>
  <si>
    <t>TITLUL IX ASISTENTA SOCIALA</t>
  </si>
  <si>
    <t>50.05.58</t>
  </si>
  <si>
    <t>TITLUL X PROIECTE CU FINANTARE DIN FONDURI EXTERNE NERAMBURSABILE AFERENTE CADRULUI FINANCIAR 2014-2020</t>
  </si>
  <si>
    <t>50.05.59</t>
  </si>
  <si>
    <t xml:space="preserve">TITLUL XI ALTE CHELTUIELI </t>
  </si>
  <si>
    <t>50.05.70</t>
  </si>
  <si>
    <t>CHELTUIELI DE CAPITAL</t>
  </si>
  <si>
    <t>50.05.71</t>
  </si>
  <si>
    <t>TITLUL XV ACTIVE NEFINANCIARE</t>
  </si>
  <si>
    <t>50.05.85</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</si>
  <si>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</si>
  <si>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</si>
  <si>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</si>
  <si>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</si>
  <si>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</si>
  <si>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</si>
  <si>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</si>
  <si>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</si>
  <si>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</si>
  <si>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</si>
  <si>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</si>
  <si>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</si>
  <si>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66.05.10.01.05</t>
  </si>
  <si>
    <t>Sporuri pentru conditii de munca</t>
  </si>
  <si>
    <t>66.05.10.01.06</t>
  </si>
  <si>
    <t>Alte sporuri</t>
  </si>
  <si>
    <t>66.05.10.01.12</t>
  </si>
  <si>
    <t>Indemnizatii platite unor persoane din afara unitatii</t>
  </si>
  <si>
    <t>66.05.10.01.13</t>
  </si>
  <si>
    <t>Indemnizatii de delegare</t>
  </si>
  <si>
    <t>66.05.10.01.14</t>
  </si>
  <si>
    <t>Indemnizatii de detasare</t>
  </si>
  <si>
    <t>66.05.10.01.17</t>
  </si>
  <si>
    <t>Indemnizatii de hrana</t>
  </si>
  <si>
    <t>66.05.10.01.30</t>
  </si>
  <si>
    <t>Alte drepturi salariale in bani</t>
  </si>
  <si>
    <t xml:space="preserve">   ~ hotarari judecatoresti</t>
  </si>
  <si>
    <t>66.05.10.01.02</t>
  </si>
  <si>
    <t>Cheltuieli salariale in natura</t>
  </si>
  <si>
    <t>66.05.10.01.02.06</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</si>
  <si>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</si>
  <si>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</si>
  <si>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</si>
  <si>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</si>
  <si>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</si>
  <si>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</si>
  <si>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</si>
  <si>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</si>
  <si>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</si>
  <si>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</si>
  <si>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</si>
  <si>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</si>
  <si>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66.05.10.03.07</t>
  </si>
  <si>
    <t>Contributia asiguratorie pentru munca</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</si>
  <si>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</si>
  <si>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</si>
  <si>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</si>
  <si>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</si>
  <si>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</si>
  <si>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</si>
  <si>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</si>
  <si>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</si>
  <si>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</si>
  <si>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</si>
  <si>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</si>
  <si>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</si>
  <si>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</si>
  <si>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</si>
  <si>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</si>
  <si>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</si>
  <si>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</si>
  <si>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</si>
  <si>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</si>
  <si>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66.05.20.01.09.2</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</si>
  <si>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</si>
  <si>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</si>
  <si>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</si>
  <si>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</si>
  <si>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</si>
  <si>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</si>
  <si>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</si>
  <si>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</si>
  <si>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</si>
  <si>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</si>
  <si>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</si>
  <si>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</si>
  <si>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</si>
  <si>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</si>
  <si>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</si>
  <si>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</si>
  <si>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</si>
  <si>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</si>
  <si>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</si>
  <si>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</si>
  <si>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</si>
  <si>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</si>
  <si>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</si>
  <si>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</si>
  <si>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</si>
  <si>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66.05.20.25</t>
  </si>
  <si>
    <t>Cheltuieli judiciare si extrajudiciare derivate din actiuni in reprezentarea intereselor statului, potrivit dispozitiilor legale</t>
  </si>
  <si>
    <t>66.05.20.30</t>
  </si>
  <si>
    <t>Alte cheltuieli</t>
  </si>
  <si>
    <t>66.05.20.30.04</t>
  </si>
  <si>
    <t>Chirii</t>
  </si>
  <si>
    <t>66.05.20.30.30</t>
  </si>
  <si>
    <t>Alte cheltuieli cu bunuri si servicii</t>
  </si>
  <si>
    <t>66.05.30</t>
  </si>
  <si>
    <t>66.05.30.03</t>
  </si>
  <si>
    <t>Alte dobanzi</t>
  </si>
  <si>
    <t>66.05.30.03.02</t>
  </si>
  <si>
    <t>Dobanda datorata trezoreriei statului</t>
  </si>
  <si>
    <t>50.00.59</t>
  </si>
  <si>
    <t>50.00.59.17</t>
  </si>
  <si>
    <t>Despagubiri civile</t>
  </si>
  <si>
    <t>50.00.59.40</t>
  </si>
  <si>
    <t>Sume aferente persoanelor cu handicap neincadrate</t>
  </si>
  <si>
    <t>66.05.70</t>
  </si>
  <si>
    <t>66.05.71</t>
  </si>
  <si>
    <t>66.05.71.01</t>
  </si>
  <si>
    <t>Active fixe</t>
  </si>
  <si>
    <t>66.05.71.01.01</t>
  </si>
  <si>
    <t>Constructii</t>
  </si>
  <si>
    <t>66.05.71.01.02</t>
  </si>
  <si>
    <t>Masini, echipamente si mijloace de transport</t>
  </si>
  <si>
    <t>66.05.71.01.03</t>
  </si>
  <si>
    <t>Mobilier, aparatura birotica si alte active corporale</t>
  </si>
  <si>
    <t>66.05.71.01.30</t>
  </si>
  <si>
    <t>Alte active fixe</t>
  </si>
  <si>
    <t>66.05.71.03</t>
  </si>
  <si>
    <t>Reparatii capitale aferente activelor fixe</t>
  </si>
  <si>
    <t>Administratia centrala</t>
  </si>
  <si>
    <t>66.05.02</t>
  </si>
  <si>
    <t>Servicii publice descentralizate, din care:</t>
  </si>
  <si>
    <t xml:space="preserve"> Plati efectuate in anii precedenti si recuperate in anul curent</t>
  </si>
  <si>
    <t>66.05.20.01.09.1</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</si>
  <si>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</si>
  <si>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</si>
  <si>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</si>
  <si>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</si>
  <si>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</si>
  <si>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</si>
  <si>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contributia personala pentru medicamentele acordate in tratamentul ambulatoriu persoanelor care beneficiaza de OUG 15/2022, cu modificarile si completarile ulterioare</t>
  </si>
  <si>
    <t>~sume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</si>
  <si>
    <t xml:space="preserve">    ~  cost volum-rezultat, din care:</t>
  </si>
  <si>
    <t xml:space="preserve"> - activitatea curenta</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</si>
  <si>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</si>
  <si>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</si>
  <si>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</si>
  <si>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</si>
  <si>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</si>
  <si>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</si>
  <si>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</si>
  <si>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</si>
  <si>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</si>
  <si>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</si>
  <si>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</si>
  <si>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</si>
  <si>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</si>
  <si>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</si>
  <si>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</si>
  <si>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</si>
  <si>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</si>
  <si>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</si>
  <si>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 (purpura trombocitopenica)</t>
  </si>
  <si>
    <t>Programul national de tratament pentru boli rare (alte medicamente circuit inchis)</t>
  </si>
  <si>
    <t xml:space="preserve">  -  Programul national de tratament pentru boli rare (mucoviscidoza)</t>
  </si>
  <si>
    <t>Programul national de tratament al bolilor neurologice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</si>
  <si>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</si>
  <si>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</si>
  <si>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</si>
  <si>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</si>
  <si>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</si>
  <si>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</si>
  <si>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</si>
  <si>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</si>
  <si>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</si>
  <si>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</si>
  <si>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</si>
  <si>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</si>
  <si>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</si>
  <si>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</si>
  <si>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</si>
  <si>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</si>
  <si>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</si>
  <si>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</si>
  <si>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</si>
  <si>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</si>
  <si>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</si>
  <si>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</si>
  <si>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per capita</t>
  </si>
  <si>
    <t>per servicii</t>
  </si>
  <si>
    <t xml:space="preserve">  - centre de permanenta</t>
  </si>
  <si>
    <t xml:space="preserve">   ~ servicii de monitorizare a starii de sanatate a pacientilor in conditiile art.8, alin.3^1-3^3 din Legea nr.136/2020, cu modificarile si completarile ulterioare</t>
  </si>
  <si>
    <t xml:space="preserve">   ~ finantarea activitatii de testare de catre medicii de familie in vederea depistarii infectiei cu SARS-Cov-2 potrivit OUG nr. 3/2021, cu modificarile si completarile ulterioare</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</si>
  <si>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</si>
  <si>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</si>
  <si>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</si>
  <si>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</si>
  <si>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</si>
  <si>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</si>
  <si>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</si>
  <si>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r>
      <rPr>
        <sz val="10"/>
        <color indexed="9"/>
        <rFont val="Arial"/>
        <family val="2"/>
      </rPr>
      <t/>
    </r>
  </si>
  <si>
    <t xml:space="preserve">    ~ Programul national de PET-CT, din care:</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</si>
  <si>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</si>
  <si>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</si>
  <si>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</si>
  <si>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</si>
  <si>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</si>
  <si>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</si>
  <si>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</si>
  <si>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</si>
  <si>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</si>
  <si>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</si>
  <si>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</si>
  <si>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</si>
  <si>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</si>
  <si>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~sume pentru punerea în aplicare a dispoziţiilor art. 165 alin. ( 1^1)  - (1^3) din Legea nr. 95/2006 ( cf.modificarilor aduse prin Legea nr.109/2022)</t>
  </si>
  <si>
    <t>~ Suma corespunzatoare alocaţiei de hrană din unităţile sanitare publice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</si>
  <si>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</si>
  <si>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</si>
  <si>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</si>
  <si>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</si>
  <si>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</si>
  <si>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</si>
  <si>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</si>
  <si>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</si>
  <si>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66.05.51.01</t>
  </si>
  <si>
    <t>TRANSFERURI CURENTE</t>
  </si>
  <si>
    <t>66.05.51.01.66</t>
  </si>
  <si>
    <t>Transferuri din bugetul fondului national unic de asigurări sociale de sănătate către unitățile sanitare pentru acoperirea creșterilor salariale, din care: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</si>
  <si>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</si>
  <si>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</si>
  <si>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</si>
  <si>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</si>
  <si>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</si>
  <si>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</si>
  <si>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xml:space="preserve"> - influente financiare determinate de cresterile salariale prevazute de art.I, alin.(3) din OUG nr.130/2021 reprezentand majorarea cu 1/4 din diferenţa dintre salariul de bază prevăzut de Legea-cadru nr. 153/2017, cu modificările şi completările ulterioare, pentru anul 2022 şi cel din luna decembrie 2021</t>
  </si>
  <si>
    <t>68.05</t>
  </si>
  <si>
    <t>ASIGURARI SI ASISTENTA SOCIALA</t>
  </si>
  <si>
    <t>68.05.01</t>
  </si>
  <si>
    <t>68.05.57.00</t>
  </si>
  <si>
    <r>
      <t>TITLUL</t>
    </r>
    <r>
      <rPr>
        <b/>
        <i/>
        <sz val="10"/>
        <rFont val="Palatino Linotype"/>
        <family val="1"/>
        <charset val="238"/>
      </rPr>
      <t xml:space="preserve"> IX</t>
    </r>
    <r>
      <rPr>
        <b/>
        <sz val="10"/>
        <rFont val="Palatino Linotype"/>
        <family val="1"/>
        <charset val="238"/>
      </rPr>
      <t xml:space="preserve"> ASISTENTA SOCIALA</t>
    </r>
  </si>
  <si>
    <t>68.05.57.02</t>
  </si>
  <si>
    <t>Ajutoare sociale</t>
  </si>
  <si>
    <t>68.05.57.02.01</t>
  </si>
  <si>
    <t>Ajutoare sociale in numerar</t>
  </si>
  <si>
    <t>68.05.05</t>
  </si>
  <si>
    <t>Asistenta sociala in caz de boli si invaliditati</t>
  </si>
  <si>
    <t>68.05.05.01</t>
  </si>
  <si>
    <t>68.05.06</t>
  </si>
  <si>
    <t xml:space="preserve"> Plati efectuate in anii precedenti si recuperate in anul curent - Asistenta sociala</t>
  </si>
  <si>
    <t>50.05.58.02</t>
  </si>
  <si>
    <t xml:space="preserve">Programe din Fondul  Social European  (FSE) </t>
  </si>
  <si>
    <t>50.05.58.02.01</t>
  </si>
  <si>
    <t>Finantarea nationala</t>
  </si>
  <si>
    <t>50.05.58.02.02</t>
  </si>
  <si>
    <t>Finantarea externa nerambursabila</t>
  </si>
  <si>
    <t>50.05.58.02.03</t>
  </si>
  <si>
    <t>Cheltuieli neeligibile</t>
  </si>
  <si>
    <t>50.05.58.15</t>
  </si>
  <si>
    <t>50.05.58.15.01</t>
  </si>
  <si>
    <t>Finantare nationala</t>
  </si>
  <si>
    <t>50.05.58.15.02</t>
  </si>
  <si>
    <t>Finantare externa nerambursabila</t>
  </si>
  <si>
    <t>50.05.58.15.03</t>
  </si>
  <si>
    <t>50.08</t>
  </si>
  <si>
    <t>FONDURI EXTERNE NERAMBURSABILE</t>
  </si>
  <si>
    <t>50.08.01</t>
  </si>
  <si>
    <t>50.08.58</t>
  </si>
  <si>
    <t>66.08</t>
  </si>
  <si>
    <t>66.08.01</t>
  </si>
  <si>
    <t>66.08.58</t>
  </si>
  <si>
    <t>66.08.58.15</t>
  </si>
  <si>
    <t>66.08.58.15.02</t>
  </si>
  <si>
    <t>66.08.50</t>
  </si>
  <si>
    <t>Alte chelutuieli in domeniul sanatatii</t>
  </si>
  <si>
    <t>66.08.50.50</t>
  </si>
  <si>
    <t>Alte institutii si actiuni sanitare</t>
  </si>
  <si>
    <t xml:space="preserve">       Programul national de sanatate mintala-Subprogramul national de tratament al bolnavilor cu toxicodependeta, precum si de testare a metabolitilor stupefiantelor</t>
  </si>
  <si>
    <t>~ servicii medicale pentru persoanele care nu fac dovada calităţii de asigurat,  prevăzute la art. 232 alin. (3^1) şi art. 261 alin. (1^2) din Legea nr. 95/2006, republicată, cu modificările şi completările ulterioare</t>
  </si>
  <si>
    <t xml:space="preserve">    ~Subprogramul national de servicii conexe acordate persoanelor diagnosticate cu tulburari din spectrul autist</t>
  </si>
  <si>
    <t xml:space="preserve">    ~Subprogramul national de testare genetica</t>
  </si>
  <si>
    <t>~Programul national de endometrioza</t>
  </si>
  <si>
    <t>medici nou veniti</t>
  </si>
  <si>
    <t xml:space="preserve">   - activitate curenta, din care:</t>
  </si>
  <si>
    <t xml:space="preserve">    ~ activitatea curenta, din care:</t>
  </si>
  <si>
    <t>public</t>
  </si>
  <si>
    <t>privat</t>
  </si>
  <si>
    <t>Mecanismul pentru Interconectarea Europei</t>
  </si>
  <si>
    <t xml:space="preserve">CONT DE EXECUTIE VENITURI </t>
  </si>
  <si>
    <t xml:space="preserve">CONT DE EXECUTIE CHELTUIELI </t>
  </si>
  <si>
    <t>Influente financiare determinate de cresterile salariale prevazute de art.I, alin.(1), din OUG nr.168/2022 cu modificările şi completările ulterioare, reprezentand majorarea,  începând cu data de 1 ianuarie, cu 10% faţă de nivelul acordat pentru luna decembrie 2022, a cuantumului brut al salariilor de bază/soldelor de funcţie/salariilor de funcţie/indemnizaţiilor de încadrare lunară de care beneficiază personalul plătit din fonduri publice, fără a se depăşi valoarea nominală pentru anul 2022 stabilită potrivit anexelor la Legea-cadru nr. 153/2017, cu modificările şi completările ulterioare</t>
  </si>
  <si>
    <t>Asistenta sociala in caz de boli, din care:</t>
  </si>
  <si>
    <t>~persoane fizice</t>
  </si>
  <si>
    <t>Asistenta sociala pentru familie si copii, din care:</t>
  </si>
  <si>
    <t xml:space="preserve">  ~ Vouchere de vacanta conform OUG nr.63/2023</t>
  </si>
  <si>
    <t xml:space="preserve">    ~ medicamente imunologice folosite pentru producerea imunităţii active (sau folosite pentru prevenirea unor boli transmisibile), de care beneficiază unele segmente populaţionale în tratamentul ambulatoriu în regim de compensare</t>
  </si>
  <si>
    <t xml:space="preserve">  - Subprogramul de tratament al tulburarii depresive majore</t>
  </si>
  <si>
    <t>~ indemniatie lunara stabilita in cuantum brut conform art. 3^1, alin. (1) din capitolul II al anexei nr.II la Legea-cadru nr. 153/2017, cu modificările și completările ulterioare, din care:</t>
  </si>
  <si>
    <t xml:space="preserve">  -  indemnizatie lunara pentru medicii specialisti si primari conform art. 3^1 ,alin. (1), lit a) si b) din capitolul II al anexei nr.II la Legea-cadru nr. 153/2017, cu modificările și completările ulterioare</t>
  </si>
  <si>
    <t xml:space="preserve">  -  indemnizatie lunara pentru medicii rezidenti conform art. 3^1 ,alin. (1), lit c) si d) din capitolul II al anexei nr.II la Legea-cadru nr. 153/2017, cu modificările și completările ulterioare</t>
  </si>
  <si>
    <t xml:space="preserve">  -  indemnizatie lunara pentru biologii, chimistii si biochimistii prevazuti la art. 3^1 ,alin. (1), lit e) din capitolul II al anexei nr.II la Legea-cadru nr. 153/2017, cu modificările și completările ulterioare</t>
  </si>
  <si>
    <t xml:space="preserve">  -  indemnizatie lunara pentru tehnicienii de radiologie şi imagistică licenţiaţi, asistenţii medicali de laborator clinic licenţiaţi, asistenţii medicali licenţiaţi în balneofiziokinetoterapie şi recuperare, asistenţii medicali dentari licenţiaţi, asistenţii medicali de profilaxie dentară licenţiaţi, asistenţii medicali licenţiaţi în nutriţie şi dietetică, asistenţii medicali, moaşe, surori medicale, indiferent de nivelul studiilor, precum şi cei asimilaţi acestora conform art. 3^1 ,alin. (1), lit f) din capitolul II al anexei nr.II la Legea-cadru nr. 153/2017, cu modificările și completările ulterioare</t>
  </si>
  <si>
    <t xml:space="preserve">  -  indemnizatie lunara pentru fiecare zi lucrată în zilele de repaus săptămânal, sărbători legale şi în celelalte zile în care, în conformitate cu reglementările legale în vigoare, nu se lucrează, conform art. 3^1 ,alin. (1), lit g) din capitolul II al anexei nr.II la Legea-cadru nr. 153/2017, cu modificările și completările ulterioare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</si>
</sst>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_ ;[Red]\-#,##0.00\ "/>
  </numFmts>
  <fonts count="26">
    <font>
      <sz val="10"/>
      <name val="Arial"/>
      <charset val="238"/>
    </font>
    <font>
      <sz val="10"/>
      <name val="Arial"/>
      <charset val="238"/>
    </font>
    <font>
      <b/>
      <i/>
      <sz val="10"/>
      <name val="Arial"/>
      <family val="2"/>
    </font>
    <font>
      <b/>
      <sz val="10"/>
      <name val="Arial"/>
      <family val="2"/>
    </font>
    <font>
      <sz val="10"/>
      <name val="Arial"/>
      <family val="2"/>
    </font>
    <font>
      <b/>
      <sz val="10"/>
      <name val="Arial"/>
      <family val="2"/>
      <charset val="238"/>
    </font>
    <font>
      <sz val="10"/>
      <name val="Arial"/>
      <family val="2"/>
      <charset val="238"/>
    </font>
    <font>
      <sz val="10"/>
      <color indexed="8"/>
      <name val="Arial"/>
      <family val="2"/>
    </font>
    <font>
      <b/>
      <sz val="10"/>
      <color theme="3"/>
      <name val="Arial"/>
      <family val="2"/>
      <charset val="238"/>
    </font>
    <font>
      <sz val="10"/>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sz val="10"/>
      <name val="Palatino Linotype"/>
      <family val="1"/>
    </font>
    <font>
      <sz val="10"/>
      <name val="Times New Roman CE"/>
      <charset val="238"/>
    </font>
    <font>
      <b/>
      <sz val="10"/>
      <name val="Times New Roman CE"/>
    </font>
    <font>
      <sz val="10"/>
      <name val="Calibri"/>
      <family val="2"/>
      <charset val="238"/>
    </font>
    <font>
      <b/>
      <i/>
      <sz val="12"/>
      <name val="Arial"/>
      <family val="2"/>
    </font>
    <font>
      <b/>
      <i/>
      <sz val="14"/>
      <name val="Palatino Linotype"/>
      <family val="1"/>
      <charset val="238"/>
    </font>
    <font>
      <b/>
      <sz val="10"/>
      <name val="Palatino Linotype"/>
      <family val="1"/>
    </font>
  </fonts>
  <fills count="3">
    <fill>
      <patternFill patternType="none"/>
    </fill>
    <fill>
      <patternFill patternType="gray125"/>
    </fill>
    <fill>
      <patternFill patternType="solid">
        <fgColor rgb="FFFFFF0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6" fillId="0" borderId="0"/>
    <xf numFmtId="0" fontId="6" fillId="0" borderId="0"/>
    <xf numFmtId="0" fontId="6" fillId="0" borderId="0"/>
    <xf numFmtId="0" fontId="1" fillId="0" borderId="0"/>
    <xf numFmtId="0" fontId="1" fillId="0" borderId="0"/>
  </cellStyleXfs>
  <cellXfs count="144">
    <xf numFmtId="0" fontId="0" fillId="0" borderId="0" xfId="0"/>
    <xf numFmtId="0" fontId="2" fillId="0" borderId="0" xfId="0" applyFont="1" applyFill="1" applyAlignment="1">
      <alignment horizontal="left"/>
    </xf>
    <xf numFmtId="0" fontId="3" fillId="0" borderId="0" xfId="0" applyFont="1" applyFill="1" applyAlignment="1">
      <alignment vertical="center" wrapText="1"/>
    </xf>
    <xf numFmtId="0" fontId="3" fillId="0" borderId="0" xfId="0" applyFont="1" applyFill="1" applyBorder="1" applyAlignment="1">
      <alignment horizontal="left"/>
    </xf>
    <xf numFmtId="4" fontId="3" fillId="0" borderId="0" xfId="0" applyNumberFormat="1" applyFont="1" applyFill="1" applyBorder="1"/>
    <xf numFmtId="0" fontId="2" fillId="0" borderId="0" xfId="0" applyFont="1" applyFill="1" applyBorder="1"/>
    <xf numFmtId="0" fontId="4" fillId="0" borderId="0" xfId="0" applyFont="1" applyFill="1" applyBorder="1"/>
    <xf numFmtId="0" fontId="2" fillId="0" borderId="0" xfId="0" applyFont="1" applyFill="1" applyAlignment="1">
      <alignment horizontal="center"/>
    </xf>
    <xf numFmtId="2" fontId="3" fillId="0" borderId="1"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0" fontId="4" fillId="0" borderId="0" xfId="0" applyFont="1" applyFill="1"/>
    <xf numFmtId="2" fontId="3" fillId="0" borderId="1" xfId="0" applyNumberFormat="1" applyFont="1" applyFill="1" applyBorder="1" applyAlignment="1">
      <alignment horizontal="center"/>
    </xf>
    <xf numFmtId="2" fontId="3" fillId="0" borderId="1" xfId="0" applyNumberFormat="1" applyFont="1" applyFill="1" applyBorder="1" applyAlignment="1">
      <alignment horizontal="center" wrapText="1"/>
    </xf>
    <xf numFmtId="3" fontId="3" fillId="0" borderId="0" xfId="0" applyNumberFormat="1" applyFont="1" applyFill="1" applyBorder="1" applyAlignment="1">
      <alignment horizontal="center"/>
    </xf>
    <xf numFmtId="3" fontId="4" fillId="0" borderId="0" xfId="0" applyNumberFormat="1" applyFont="1" applyFill="1" applyBorder="1"/>
    <xf numFmtId="3" fontId="4" fillId="0" borderId="0" xfId="0" applyNumberFormat="1" applyFont="1" applyFill="1"/>
    <xf numFmtId="2" fontId="3" fillId="0" borderId="1" xfId="0" applyNumberFormat="1" applyFont="1" applyFill="1" applyBorder="1" applyAlignment="1">
      <alignment wrapText="1"/>
    </xf>
    <xf numFmtId="2" fontId="4" fillId="0" borderId="1" xfId="0" applyNumberFormat="1" applyFont="1" applyFill="1" applyBorder="1" applyAlignment="1">
      <alignment wrapText="1"/>
    </xf>
    <xf numFmtId="4" fontId="4" fillId="0" borderId="1" xfId="1" applyNumberFormat="1" applyFont="1" applyFill="1" applyBorder="1" applyAlignment="1" applyProtection="1">
      <alignment wrapText="1"/>
      <protection locked="0"/>
    </xf>
    <xf numFmtId="0" fontId="3" fillId="0" borderId="0" xfId="0" applyFont="1" applyFill="1" applyBorder="1"/>
    <xf numFmtId="0" fontId="3" fillId="0" borderId="0" xfId="0" applyFont="1" applyFill="1"/>
    <xf numFmtId="2" fontId="3" fillId="0" borderId="1" xfId="0" applyNumberFormat="1" applyFont="1" applyFill="1" applyBorder="1"/>
    <xf numFmtId="2" fontId="7" fillId="0" borderId="1" xfId="0" applyNumberFormat="1" applyFont="1" applyFill="1" applyBorder="1" applyAlignment="1">
      <alignment wrapText="1"/>
    </xf>
    <xf numFmtId="2" fontId="7" fillId="0" borderId="1" xfId="0" applyNumberFormat="1" applyFont="1" applyFill="1" applyBorder="1" applyAlignment="1" applyProtection="1">
      <alignment horizontal="left" wrapText="1"/>
    </xf>
    <xf numFmtId="2" fontId="4" fillId="0" borderId="1" xfId="0" applyNumberFormat="1" applyFont="1" applyFill="1" applyBorder="1" applyAlignment="1" applyProtection="1">
      <alignment horizontal="left" wrapText="1"/>
    </xf>
    <xf numFmtId="2" fontId="4" fillId="0" borderId="1" xfId="0" applyNumberFormat="1" applyFont="1" applyFill="1" applyBorder="1" applyAlignment="1" applyProtection="1">
      <alignment wrapText="1"/>
    </xf>
    <xf numFmtId="2" fontId="4" fillId="0" borderId="1" xfId="2" applyNumberFormat="1" applyFont="1" applyFill="1" applyBorder="1" applyAlignment="1" applyProtection="1">
      <alignment wrapText="1"/>
    </xf>
    <xf numFmtId="4" fontId="4" fillId="0" borderId="0" xfId="0" applyNumberFormat="1" applyFont="1" applyFill="1" applyBorder="1"/>
    <xf numFmtId="2" fontId="4" fillId="0" borderId="1" xfId="0" applyNumberFormat="1" applyFont="1" applyFill="1" applyBorder="1" applyAlignment="1">
      <alignment horizontal="left" vertical="center" wrapText="1"/>
    </xf>
    <xf numFmtId="2" fontId="5" fillId="0" borderId="1" xfId="0" applyNumberFormat="1" applyFont="1" applyFill="1" applyBorder="1" applyAlignment="1">
      <alignment horizontal="left" vertical="center" wrapText="1"/>
    </xf>
    <xf numFmtId="49" fontId="4" fillId="0" borderId="1" xfId="0" applyNumberFormat="1" applyFont="1" applyFill="1" applyBorder="1" applyAlignment="1">
      <alignment horizontal="left" wrapText="1"/>
    </xf>
    <xf numFmtId="2" fontId="5" fillId="0" borderId="1" xfId="0" applyNumberFormat="1" applyFont="1" applyFill="1" applyBorder="1" applyAlignment="1">
      <alignment wrapText="1"/>
    </xf>
    <xf numFmtId="2" fontId="8" fillId="0" borderId="1" xfId="0" applyNumberFormat="1" applyFont="1" applyFill="1" applyBorder="1" applyAlignment="1">
      <alignment wrapText="1"/>
    </xf>
    <xf numFmtId="2" fontId="8" fillId="0" borderId="1" xfId="0" applyNumberFormat="1" applyFont="1" applyFill="1" applyBorder="1"/>
    <xf numFmtId="0" fontId="4" fillId="0" borderId="1" xfId="0" applyFont="1" applyFill="1" applyBorder="1"/>
    <xf numFmtId="0" fontId="4" fillId="0" borderId="0" xfId="0" applyFont="1" applyFill="1" applyAlignment="1">
      <alignment wrapText="1"/>
    </xf>
    <xf numFmtId="4" fontId="4" fillId="0" borderId="0" xfId="0" applyNumberFormat="1" applyFont="1" applyFill="1"/>
    <xf numFmtId="49" fontId="9" fillId="0" borderId="0" xfId="0" applyNumberFormat="1" applyFont="1" applyFill="1" applyBorder="1" applyAlignment="1">
      <alignment vertical="top" wrapText="1"/>
    </xf>
    <xf numFmtId="3" fontId="10" fillId="0" borderId="0" xfId="0" applyNumberFormat="1" applyFont="1" applyFill="1" applyBorder="1" applyAlignment="1">
      <alignment horizontal="center"/>
    </xf>
    <xf numFmtId="3" fontId="9" fillId="0" borderId="0" xfId="0" applyNumberFormat="1" applyFont="1" applyFill="1" applyBorder="1"/>
    <xf numFmtId="0" fontId="9" fillId="0" borderId="0" xfId="0" applyFont="1" applyFill="1"/>
    <xf numFmtId="4" fontId="9" fillId="0" borderId="0" xfId="0" applyNumberFormat="1" applyFont="1" applyFill="1" applyBorder="1"/>
    <xf numFmtId="4" fontId="11" fillId="0" borderId="0" xfId="0" applyNumberFormat="1" applyFont="1" applyFill="1" applyBorder="1" applyAlignment="1">
      <alignment wrapText="1"/>
    </xf>
    <xf numFmtId="3" fontId="11" fillId="0" borderId="0" xfId="0" applyNumberFormat="1" applyFont="1" applyFill="1" applyBorder="1" applyAlignment="1">
      <alignment wrapText="1"/>
    </xf>
    <xf numFmtId="164" fontId="9" fillId="0" borderId="0" xfId="0" applyNumberFormat="1" applyFont="1" applyFill="1" applyBorder="1"/>
    <xf numFmtId="3" fontId="10" fillId="0" borderId="0" xfId="0" applyNumberFormat="1" applyFont="1" applyFill="1" applyBorder="1" applyAlignment="1">
      <alignment horizontal="center" wrapText="1"/>
    </xf>
    <xf numFmtId="49" fontId="11" fillId="0" borderId="1" xfId="0" applyNumberFormat="1" applyFont="1" applyFill="1" applyBorder="1" applyAlignment="1">
      <alignment horizontal="center" vertical="center" wrapText="1"/>
    </xf>
    <xf numFmtId="3" fontId="11" fillId="0" borderId="1" xfId="0" applyNumberFormat="1"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0" fontId="9" fillId="0" borderId="0" xfId="0" applyFont="1" applyFill="1" applyAlignment="1">
      <alignment horizontal="center" vertical="center" wrapText="1"/>
    </xf>
    <xf numFmtId="49" fontId="11" fillId="0" borderId="1" xfId="0" applyNumberFormat="1" applyFont="1" applyFill="1" applyBorder="1" applyAlignment="1">
      <alignment horizontal="center" vertical="top" wrapText="1"/>
    </xf>
    <xf numFmtId="3" fontId="11" fillId="0" borderId="1" xfId="0" applyNumberFormat="1" applyFont="1" applyFill="1" applyBorder="1" applyAlignment="1">
      <alignment horizontal="center"/>
    </xf>
    <xf numFmtId="3" fontId="10" fillId="0" borderId="1" xfId="0" applyNumberFormat="1" applyFont="1" applyFill="1" applyBorder="1" applyAlignment="1">
      <alignment horizontal="center"/>
    </xf>
    <xf numFmtId="49" fontId="11" fillId="0" borderId="1" xfId="0" applyNumberFormat="1" applyFont="1" applyFill="1" applyBorder="1" applyAlignment="1">
      <alignment vertical="top" wrapText="1"/>
    </xf>
    <xf numFmtId="165" fontId="11" fillId="0" borderId="1" xfId="2" applyNumberFormat="1" applyFont="1" applyFill="1" applyBorder="1" applyAlignment="1" applyProtection="1">
      <alignment horizontal="left" wrapText="1"/>
    </xf>
    <xf numFmtId="3" fontId="11" fillId="0" borderId="1" xfId="3" applyNumberFormat="1" applyFont="1" applyFill="1" applyBorder="1" applyAlignment="1" applyProtection="1">
      <alignment horizontal="right" wrapText="1"/>
    </xf>
    <xf numFmtId="4" fontId="11" fillId="0" borderId="0" xfId="0" applyNumberFormat="1" applyFont="1" applyFill="1"/>
    <xf numFmtId="0" fontId="11" fillId="0" borderId="0" xfId="0" applyFont="1" applyFill="1"/>
    <xf numFmtId="165" fontId="11" fillId="0" borderId="1" xfId="2" applyNumberFormat="1" applyFont="1" applyFill="1" applyBorder="1" applyAlignment="1">
      <alignment wrapText="1"/>
    </xf>
    <xf numFmtId="49" fontId="11" fillId="0" borderId="1" xfId="0" applyNumberFormat="1" applyFont="1" applyFill="1" applyBorder="1" applyAlignment="1">
      <alignment horizontal="left" vertical="top" wrapText="1"/>
    </xf>
    <xf numFmtId="49" fontId="9" fillId="0" borderId="1" xfId="0" applyNumberFormat="1" applyFont="1" applyFill="1" applyBorder="1" applyAlignment="1">
      <alignment vertical="top" wrapText="1"/>
    </xf>
    <xf numFmtId="4" fontId="9" fillId="0" borderId="1" xfId="2" applyNumberFormat="1" applyFont="1" applyFill="1" applyBorder="1" applyAlignment="1">
      <alignment wrapText="1"/>
    </xf>
    <xf numFmtId="3" fontId="10" fillId="0" borderId="1" xfId="0" applyNumberFormat="1" applyFont="1" applyFill="1" applyBorder="1" applyAlignment="1">
      <alignment horizontal="right"/>
    </xf>
    <xf numFmtId="3" fontId="9" fillId="0" borderId="1" xfId="0" applyNumberFormat="1" applyFont="1" applyFill="1" applyBorder="1"/>
    <xf numFmtId="165" fontId="9" fillId="0" borderId="1" xfId="2" applyNumberFormat="1" applyFont="1" applyFill="1" applyBorder="1" applyAlignment="1">
      <alignment wrapText="1"/>
    </xf>
    <xf numFmtId="165" fontId="9" fillId="0" borderId="1" xfId="2" applyNumberFormat="1" applyFont="1" applyFill="1" applyBorder="1" applyAlignment="1" applyProtection="1">
      <alignment horizontal="left" vertical="center" wrapText="1"/>
    </xf>
    <xf numFmtId="0" fontId="12" fillId="0" borderId="0" xfId="0" applyFont="1" applyFill="1"/>
    <xf numFmtId="49" fontId="12" fillId="0" borderId="1" xfId="0" applyNumberFormat="1" applyFont="1" applyFill="1" applyBorder="1" applyAlignment="1">
      <alignment vertical="top" wrapText="1"/>
    </xf>
    <xf numFmtId="165" fontId="12" fillId="0" borderId="1" xfId="2" applyNumberFormat="1" applyFont="1" applyFill="1" applyBorder="1" applyAlignment="1">
      <alignment wrapText="1"/>
    </xf>
    <xf numFmtId="3" fontId="11" fillId="0" borderId="1" xfId="0" applyNumberFormat="1" applyFont="1" applyFill="1" applyBorder="1"/>
    <xf numFmtId="3" fontId="9" fillId="0" borderId="1" xfId="0" applyNumberFormat="1" applyFont="1" applyFill="1" applyBorder="1" applyAlignment="1">
      <alignment vertical="top" wrapText="1"/>
    </xf>
    <xf numFmtId="49" fontId="9" fillId="0" borderId="1" xfId="0" applyNumberFormat="1" applyFont="1" applyFill="1" applyBorder="1" applyAlignment="1">
      <alignment horizontal="left" vertical="top" wrapText="1"/>
    </xf>
    <xf numFmtId="165" fontId="11" fillId="0" borderId="1" xfId="3" applyNumberFormat="1" applyFont="1" applyFill="1" applyBorder="1" applyAlignment="1">
      <alignment wrapText="1"/>
    </xf>
    <xf numFmtId="165" fontId="9" fillId="0" borderId="1" xfId="3" applyNumberFormat="1" applyFont="1" applyFill="1" applyBorder="1" applyAlignment="1">
      <alignment wrapText="1"/>
    </xf>
    <xf numFmtId="49" fontId="15" fillId="0" borderId="1" xfId="0" applyNumberFormat="1" applyFont="1" applyFill="1" applyBorder="1" applyAlignment="1">
      <alignment vertical="top" wrapText="1"/>
    </xf>
    <xf numFmtId="4" fontId="11" fillId="0" borderId="1" xfId="2" applyNumberFormat="1" applyFont="1" applyFill="1" applyBorder="1" applyAlignment="1">
      <alignment wrapText="1"/>
    </xf>
    <xf numFmtId="4" fontId="9" fillId="0" borderId="1" xfId="0" applyNumberFormat="1" applyFont="1" applyFill="1" applyBorder="1" applyAlignment="1" applyProtection="1">
      <alignment wrapText="1"/>
    </xf>
    <xf numFmtId="4" fontId="9" fillId="0" borderId="1" xfId="0" applyNumberFormat="1" applyFont="1" applyFill="1" applyBorder="1" applyAlignment="1" applyProtection="1">
      <alignment horizontal="left" wrapText="1"/>
    </xf>
    <xf numFmtId="3" fontId="12" fillId="0" borderId="1" xfId="0" applyNumberFormat="1" applyFont="1" applyFill="1" applyBorder="1" applyAlignment="1">
      <alignment horizontal="right"/>
    </xf>
    <xf numFmtId="4" fontId="11" fillId="0" borderId="1" xfId="0" applyNumberFormat="1" applyFont="1" applyFill="1" applyBorder="1" applyAlignment="1" applyProtection="1">
      <alignment horizontal="left" wrapText="1"/>
    </xf>
    <xf numFmtId="165" fontId="16" fillId="0" borderId="1" xfId="2" applyNumberFormat="1" applyFont="1" applyFill="1" applyBorder="1" applyAlignment="1">
      <alignment wrapText="1"/>
    </xf>
    <xf numFmtId="4" fontId="9" fillId="0" borderId="1" xfId="2" applyNumberFormat="1" applyFont="1" applyFill="1" applyBorder="1" applyAlignment="1" applyProtection="1">
      <alignment wrapText="1"/>
    </xf>
    <xf numFmtId="3" fontId="9" fillId="0" borderId="1" xfId="0" applyNumberFormat="1" applyFont="1" applyFill="1" applyBorder="1" applyProtection="1"/>
    <xf numFmtId="165" fontId="16" fillId="0" borderId="1" xfId="2" applyNumberFormat="1" applyFont="1" applyFill="1" applyBorder="1" applyAlignment="1">
      <alignment horizontal="left" vertical="center" wrapText="1"/>
    </xf>
    <xf numFmtId="165" fontId="17" fillId="0" borderId="1" xfId="3" applyNumberFormat="1" applyFont="1" applyFill="1" applyBorder="1" applyAlignment="1">
      <alignment horizontal="left" vertical="center" wrapText="1"/>
    </xf>
    <xf numFmtId="165" fontId="16" fillId="0" borderId="1" xfId="3" applyNumberFormat="1" applyFont="1" applyFill="1" applyBorder="1" applyAlignment="1">
      <alignment horizontal="left" vertical="center" wrapText="1"/>
    </xf>
    <xf numFmtId="3" fontId="9" fillId="0" borderId="1" xfId="0" applyNumberFormat="1" applyFont="1" applyFill="1" applyBorder="1" applyAlignment="1" applyProtection="1">
      <alignment vertical="top" wrapText="1"/>
    </xf>
    <xf numFmtId="3" fontId="9" fillId="0" borderId="1" xfId="2" applyNumberFormat="1" applyFont="1" applyFill="1" applyBorder="1" applyAlignment="1">
      <alignment wrapText="1"/>
    </xf>
    <xf numFmtId="165" fontId="11" fillId="0" borderId="1" xfId="4" applyNumberFormat="1" applyFont="1" applyFill="1" applyBorder="1" applyAlignment="1">
      <alignment vertical="top" wrapText="1"/>
    </xf>
    <xf numFmtId="165" fontId="9" fillId="0" borderId="1" xfId="4" applyNumberFormat="1" applyFont="1" applyFill="1" applyBorder="1" applyAlignment="1">
      <alignment vertical="top" wrapText="1"/>
    </xf>
    <xf numFmtId="165" fontId="11" fillId="0" borderId="1" xfId="5" applyNumberFormat="1" applyFont="1" applyFill="1" applyBorder="1" applyAlignment="1" applyProtection="1">
      <alignment vertical="top" wrapText="1"/>
    </xf>
    <xf numFmtId="4" fontId="9" fillId="0" borderId="1" xfId="0" applyNumberFormat="1" applyFont="1" applyFill="1" applyBorder="1"/>
    <xf numFmtId="165" fontId="19" fillId="0" borderId="1" xfId="2" applyNumberFormat="1" applyFont="1" applyFill="1" applyBorder="1" applyAlignment="1">
      <alignment wrapText="1"/>
    </xf>
    <xf numFmtId="4" fontId="9" fillId="0" borderId="1" xfId="0" applyNumberFormat="1" applyFont="1" applyFill="1" applyBorder="1" applyAlignment="1">
      <alignment horizontal="left" vertical="center" wrapText="1"/>
    </xf>
    <xf numFmtId="2" fontId="9" fillId="0" borderId="1" xfId="2" applyNumberFormat="1" applyFont="1" applyFill="1" applyBorder="1" applyAlignment="1">
      <alignment wrapText="1"/>
    </xf>
    <xf numFmtId="165" fontId="11" fillId="0" borderId="1" xfId="2" applyNumberFormat="1" applyFont="1" applyFill="1" applyBorder="1" applyAlignment="1"/>
    <xf numFmtId="165" fontId="9" fillId="0" borderId="1" xfId="2" applyNumberFormat="1" applyFont="1" applyFill="1" applyBorder="1" applyAlignment="1"/>
    <xf numFmtId="3" fontId="11" fillId="0" borderId="1" xfId="0" applyNumberFormat="1" applyFont="1" applyFill="1" applyBorder="1" applyAlignment="1">
      <alignment wrapText="1"/>
    </xf>
    <xf numFmtId="3" fontId="9" fillId="0" borderId="1" xfId="0" applyNumberFormat="1" applyFont="1" applyFill="1" applyBorder="1" applyAlignment="1">
      <alignment wrapText="1"/>
    </xf>
    <xf numFmtId="1" fontId="3" fillId="0" borderId="1" xfId="0" applyNumberFormat="1" applyFont="1" applyFill="1" applyBorder="1" applyAlignment="1">
      <alignment horizontal="center"/>
    </xf>
    <xf numFmtId="4" fontId="2" fillId="0" borderId="0" xfId="0" applyNumberFormat="1" applyFont="1" applyFill="1" applyAlignment="1">
      <alignment horizontal="center"/>
    </xf>
    <xf numFmtId="2" fontId="5" fillId="0" borderId="1" xfId="0" applyNumberFormat="1" applyFont="1" applyFill="1" applyBorder="1" applyAlignment="1">
      <alignment horizontal="left"/>
    </xf>
    <xf numFmtId="2" fontId="6" fillId="0" borderId="1" xfId="0" applyNumberFormat="1" applyFont="1" applyFill="1" applyBorder="1" applyAlignment="1">
      <alignment horizontal="left"/>
    </xf>
    <xf numFmtId="2" fontId="20" fillId="0" borderId="1" xfId="0" applyNumberFormat="1" applyFont="1" applyFill="1" applyBorder="1" applyAlignment="1">
      <alignment wrapText="1"/>
    </xf>
    <xf numFmtId="2" fontId="21" fillId="0" borderId="1" xfId="0" applyNumberFormat="1" applyFont="1" applyFill="1" applyBorder="1" applyAlignment="1">
      <alignment wrapText="1"/>
    </xf>
    <xf numFmtId="2" fontId="22" fillId="0" borderId="1" xfId="0" applyNumberFormat="1" applyFont="1" applyFill="1" applyBorder="1" applyAlignment="1">
      <alignment wrapText="1"/>
    </xf>
    <xf numFmtId="2" fontId="6" fillId="0" borderId="1" xfId="0" applyNumberFormat="1" applyFont="1" applyFill="1" applyBorder="1" applyAlignment="1">
      <alignment wrapText="1"/>
    </xf>
    <xf numFmtId="49" fontId="6" fillId="0" borderId="1" xfId="1" applyNumberFormat="1" applyFont="1" applyFill="1" applyBorder="1" applyAlignment="1" applyProtection="1">
      <alignment horizontal="left"/>
      <protection locked="0"/>
    </xf>
    <xf numFmtId="2" fontId="3" fillId="0" borderId="1" xfId="0" applyNumberFormat="1" applyFont="1" applyFill="1" applyBorder="1" applyAlignment="1">
      <alignment horizontal="left"/>
    </xf>
    <xf numFmtId="2" fontId="6" fillId="0" borderId="1" xfId="0" applyNumberFormat="1" applyFont="1" applyFill="1" applyBorder="1" applyAlignment="1" applyProtection="1">
      <alignment horizontal="left" vertical="center"/>
    </xf>
    <xf numFmtId="0" fontId="23" fillId="0" borderId="0" xfId="0" applyFont="1" applyFill="1" applyAlignment="1">
      <alignment horizontal="left"/>
    </xf>
    <xf numFmtId="3" fontId="24" fillId="0" borderId="0" xfId="0" applyNumberFormat="1" applyFont="1" applyFill="1" applyBorder="1" applyAlignment="1">
      <alignment horizontal="center"/>
    </xf>
    <xf numFmtId="3" fontId="9" fillId="0" borderId="1" xfId="0" applyNumberFormat="1" applyFont="1" applyFill="1" applyBorder="1" applyAlignment="1" applyProtection="1">
      <alignment horizontal="center" vertical="top" wrapText="1"/>
    </xf>
    <xf numFmtId="4" fontId="11" fillId="0" borderId="1" xfId="3" applyNumberFormat="1" applyFont="1" applyFill="1" applyBorder="1" applyAlignment="1" applyProtection="1">
      <alignment horizontal="right" wrapText="1"/>
    </xf>
    <xf numFmtId="4" fontId="11" fillId="0" borderId="1" xfId="3" applyNumberFormat="1" applyFont="1" applyFill="1" applyBorder="1" applyAlignment="1">
      <alignment horizontal="right" wrapText="1"/>
    </xf>
    <xf numFmtId="4" fontId="10" fillId="0" borderId="1" xfId="0" applyNumberFormat="1" applyFont="1" applyFill="1" applyBorder="1" applyAlignment="1">
      <alignment horizontal="right"/>
    </xf>
    <xf numFmtId="4" fontId="13" fillId="0" borderId="1" xfId="3" applyNumberFormat="1" applyFont="1" applyFill="1" applyBorder="1" applyAlignment="1">
      <alignment horizontal="right" wrapText="1"/>
    </xf>
    <xf numFmtId="4" fontId="14" fillId="0" borderId="1" xfId="0" applyNumberFormat="1" applyFont="1" applyFill="1" applyBorder="1" applyAlignment="1">
      <alignment horizontal="right"/>
    </xf>
    <xf numFmtId="4" fontId="11" fillId="0" borderId="1" xfId="3" applyNumberFormat="1" applyFont="1" applyFill="1" applyBorder="1" applyAlignment="1">
      <alignment horizontal="right"/>
    </xf>
    <xf numFmtId="4" fontId="13" fillId="0" borderId="1" xfId="3" applyNumberFormat="1" applyFont="1" applyFill="1" applyBorder="1" applyAlignment="1" applyProtection="1">
      <alignment horizontal="right" wrapText="1"/>
    </xf>
    <xf numFmtId="4" fontId="11" fillId="0" borderId="1" xfId="0" applyNumberFormat="1" applyFont="1" applyFill="1" applyBorder="1"/>
    <xf numFmtId="4" fontId="9" fillId="0" borderId="1" xfId="2" applyNumberFormat="1" applyFont="1" applyFill="1" applyBorder="1" applyAlignment="1">
      <alignment horizontal="center" wrapText="1"/>
    </xf>
    <xf numFmtId="49" fontId="25" fillId="0" borderId="1" xfId="0" applyNumberFormat="1" applyFont="1" applyFill="1" applyBorder="1" applyAlignment="1">
      <alignment vertical="top" wrapText="1"/>
    </xf>
    <xf numFmtId="4" fontId="10" fillId="2" borderId="1" xfId="0" applyNumberFormat="1" applyFont="1" applyFill="1" applyBorder="1" applyAlignment="1">
      <alignment horizontal="right"/>
    </xf>
    <xf numFmtId="4" fontId="11" fillId="2" borderId="0" xfId="0" applyNumberFormat="1" applyFont="1" applyFill="1"/>
    <xf numFmtId="0" fontId="9" fillId="2" borderId="0" xfId="0" applyFont="1" applyFill="1"/>
    <xf numFmtId="3" fontId="11" fillId="2" borderId="1" xfId="3" applyNumberFormat="1" applyFont="1" applyFill="1" applyBorder="1" applyAlignment="1" applyProtection="1">
      <alignment horizontal="right" wrapText="1"/>
    </xf>
    <xf numFmtId="49" fontId="9" fillId="2" borderId="0" xfId="0" applyNumberFormat="1" applyFont="1" applyFill="1" applyBorder="1" applyAlignment="1">
      <alignment vertical="top" wrapText="1"/>
    </xf>
    <xf numFmtId="165" fontId="9" fillId="2" borderId="1" xfId="2" applyNumberFormat="1" applyFont="1" applyFill="1" applyBorder="1" applyAlignment="1"/>
    <xf numFmtId="165" fontId="25" fillId="0" borderId="1" xfId="2" applyNumberFormat="1" applyFont="1" applyFill="1" applyBorder="1" applyAlignment="1">
      <alignment wrapText="1"/>
    </xf>
    <xf numFmtId="4" fontId="3" fillId="0" borderId="1" xfId="0" applyNumberFormat="1" applyFont="1" applyBorder="1"/>
    <xf numFmtId="3" fontId="3" fillId="0" borderId="1" xfId="0" applyNumberFormat="1" applyFont="1" applyBorder="1"/>
    <xf numFmtId="4" fontId="4" fillId="0" borderId="1" xfId="0" applyNumberFormat="1" applyFont="1" applyBorder="1"/>
    <xf numFmtId="3" fontId="4" fillId="0" borderId="1" xfId="0" applyNumberFormat="1" applyFont="1" applyBorder="1"/>
    <xf numFmtId="4" fontId="5" fillId="0" borderId="1" xfId="0" applyNumberFormat="1" applyFont="1" applyBorder="1"/>
    <xf numFmtId="4" fontId="11" fillId="0" borderId="1" xfId="3" applyNumberFormat="1" applyFont="1" applyBorder="1" applyAlignment="1">
      <alignment horizontal="right" wrapText="1"/>
    </xf>
    <xf numFmtId="4" fontId="9" fillId="0" borderId="1" xfId="0" applyNumberFormat="1" applyFont="1" applyFill="1" applyBorder="1" applyAlignment="1">
      <alignment vertical="top" wrapText="1"/>
    </xf>
    <xf numFmtId="4" fontId="12" fillId="0" borderId="1" xfId="0" applyNumberFormat="1" applyFont="1" applyFill="1" applyBorder="1" applyAlignment="1">
      <alignment horizontal="right"/>
    </xf>
    <xf numFmtId="4" fontId="9" fillId="2" borderId="1" xfId="0" applyNumberFormat="1" applyFont="1" applyFill="1" applyBorder="1"/>
    <xf numFmtId="4" fontId="9" fillId="0" borderId="1" xfId="3" applyNumberFormat="1" applyFont="1" applyFill="1" applyBorder="1" applyAlignment="1" applyProtection="1">
      <alignment horizontal="right" wrapText="1"/>
    </xf>
    <xf numFmtId="0" fontId="3" fillId="0" borderId="0" xfId="0" applyFont="1" applyFill="1" applyBorder="1" applyAlignment="1">
      <alignment horizontal="center" wrapText="1"/>
    </xf>
    <xf numFmtId="0" fontId="4" fillId="0" borderId="0" xfId="0" applyFont="1" applyFill="1" applyBorder="1" applyAlignment="1">
      <alignment horizontal="center" wrapText="1"/>
    </xf>
    <xf numFmtId="0" fontId="3" fillId="0" borderId="0" xfId="0" applyFont="1" applyFill="1" applyBorder="1" applyAlignment="1">
      <alignment horizontal="center"/>
    </xf>
  </cellXfs>
  <cellStyles count="6">
    <cellStyle name="Normal" xfId="0" builtinId="0"/>
    <cellStyle name="Normal 2" xfId="1" xr:uid="{00000000-0005-0000-0000-000001000000}"/>
    <cellStyle name="Normal_buget 2004 cf lg 507 2003 CU DEBL10% MAI cu virari" xfId="4" xr:uid="{00000000-0005-0000-0000-000002000000}"/>
    <cellStyle name="Normal_BUGET RECTIFICARE OUG 89 VIRARI FINALE" xfId="2" xr:uid="{00000000-0005-0000-0000-000003000000}"/>
    <cellStyle name="Normal_BUGET RECTIFICARE OUG 89 VIRARI FINALE_12.Cont executie CHELTUIELI DECEMBRIE 2014" xfId="3" xr:uid="{00000000-0005-0000-0000-000004000000}"/>
    <cellStyle name="Normal_LG 216 CALCULE BVC 2001"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CC"/>
  </sheetPr>
  <dimension ref="A1:FT156"/>
  <sheetViews>
    <sheetView tabSelected="1" zoomScaleNormal="100" workbookViewId="0">
      <pane xSplit="3" ySplit="6" topLeftCell="D7" activePane="bottomRight" state="frozen"/>
      <selection activeCell="B2" sqref="B2"/>
      <selection pane="topRight" activeCell="B2" sqref="B2"/>
      <selection pane="bottomLeft" activeCell="B2" sqref="B2"/>
      <selection pane="bottomRight" activeCell="E7" sqref="E7"/>
    </sheetView>
  </sheetViews>
  <sheetFormatPr defaultRowHeight="12.75"/>
  <cols>
    <col min="1" max="1" width="11" style="36" customWidth="1"/>
    <col min="2" max="2" width="59.5703125" style="11" customWidth="1"/>
    <col min="3" max="3" width="15" style="37" customWidth="1"/>
    <col min="4" max="4" width="14.140625" style="37" customWidth="1"/>
    <col min="5" max="6" width="18" style="11" customWidth="1"/>
    <col min="7" max="7" width="14.140625" style="6" customWidth="1"/>
    <col min="8" max="8" width="11.7109375" style="6" bestFit="1" customWidth="1"/>
    <col min="9" max="9" width="9.28515625" style="6" customWidth="1"/>
    <col min="10" max="10" width="10" style="6" customWidth="1"/>
    <col min="11" max="11" width="8.5703125" style="6" customWidth="1"/>
    <col min="12" max="12" width="10.5703125" style="6" customWidth="1"/>
    <col min="13" max="13" width="10.85546875" style="6" customWidth="1"/>
    <col min="14" max="14" width="11" style="6" customWidth="1"/>
    <col min="15" max="15" width="10.28515625" style="6" customWidth="1"/>
    <col min="16" max="16" width="9.140625" style="6"/>
    <col min="17" max="17" width="10" style="6" customWidth="1"/>
    <col min="18" max="18" width="10.7109375" style="6" customWidth="1"/>
    <col min="19" max="19" width="10" style="6" customWidth="1"/>
    <col min="20" max="20" width="10.28515625" style="6" customWidth="1"/>
    <col min="21" max="21" width="10" style="6" customWidth="1"/>
    <col min="22" max="22" width="10.85546875" style="6" customWidth="1"/>
    <col min="23" max="23" width="9.140625" style="6"/>
    <col min="24" max="24" width="9.7109375" style="6" customWidth="1"/>
    <col min="25" max="25" width="10.140625" style="6" customWidth="1"/>
    <col min="26" max="26" width="10.85546875" style="6" customWidth="1"/>
    <col min="27" max="27" width="9.7109375" style="6" customWidth="1"/>
    <col min="28" max="29" width="10.5703125" style="6" customWidth="1"/>
    <col min="30" max="30" width="10.85546875" style="6" customWidth="1"/>
    <col min="31" max="31" width="9.85546875" style="6" customWidth="1"/>
    <col min="32" max="32" width="9" style="6" customWidth="1"/>
    <col min="33" max="33" width="10.140625" style="6" customWidth="1"/>
    <col min="34" max="34" width="10.5703125" style="6" customWidth="1"/>
    <col min="35" max="35" width="10.7109375" style="6" customWidth="1"/>
    <col min="36" max="36" width="9.28515625" style="6" customWidth="1"/>
    <col min="37" max="37" width="10.28515625" style="6" customWidth="1"/>
    <col min="38" max="38" width="9.85546875" style="6" customWidth="1"/>
    <col min="39" max="39" width="10.7109375" style="6" customWidth="1"/>
    <col min="40" max="40" width="10" style="6" customWidth="1"/>
    <col min="41" max="41" width="10.28515625" style="6" customWidth="1"/>
    <col min="42" max="42" width="9.5703125" style="6" customWidth="1"/>
    <col min="43" max="43" width="10.7109375" style="6" customWidth="1"/>
    <col min="44" max="44" width="10.140625" style="6" bestFit="1" customWidth="1"/>
    <col min="45" max="45" width="10.5703125" style="6" customWidth="1"/>
    <col min="46" max="46" width="10" style="6" customWidth="1"/>
    <col min="47" max="47" width="10.85546875" style="6" customWidth="1"/>
    <col min="48" max="48" width="10.140625" style="6" customWidth="1"/>
    <col min="49" max="49" width="9.7109375" style="6" customWidth="1"/>
    <col min="50" max="50" width="10.85546875" style="6" customWidth="1"/>
    <col min="51" max="51" width="11.140625" style="6" customWidth="1"/>
    <col min="52" max="52" width="9.140625" style="6"/>
    <col min="53" max="53" width="10.5703125" style="6" customWidth="1"/>
    <col min="54" max="54" width="9.85546875" style="6" customWidth="1"/>
    <col min="55" max="55" width="10.85546875" style="6" customWidth="1"/>
    <col min="56" max="56" width="10.28515625" style="6" customWidth="1"/>
    <col min="57" max="57" width="8.5703125" style="6" customWidth="1"/>
    <col min="58" max="58" width="10.42578125" style="6" customWidth="1"/>
    <col min="59" max="60" width="9.85546875" style="6" customWidth="1"/>
    <col min="61" max="61" width="9.28515625" style="6" customWidth="1"/>
    <col min="62" max="62" width="9" style="6" customWidth="1"/>
    <col min="63" max="63" width="10.42578125" style="6" customWidth="1"/>
    <col min="64" max="64" width="11.28515625" style="6" customWidth="1"/>
    <col min="65" max="65" width="9.85546875" style="6" customWidth="1"/>
    <col min="66" max="66" width="10.42578125" style="6" customWidth="1"/>
    <col min="67" max="67" width="9.7109375" style="6" customWidth="1"/>
    <col min="68" max="68" width="11.140625" style="6" customWidth="1"/>
    <col min="69" max="69" width="10.42578125" style="6" customWidth="1"/>
    <col min="70" max="70" width="10" style="6" customWidth="1"/>
    <col min="71" max="71" width="10.140625" style="6" customWidth="1"/>
    <col min="72" max="72" width="10.7109375" style="6" customWidth="1"/>
    <col min="73" max="73" width="11.140625" style="6" customWidth="1"/>
    <col min="74" max="74" width="9.5703125" style="6" customWidth="1"/>
    <col min="75" max="75" width="11.28515625" style="6" customWidth="1"/>
    <col min="76" max="76" width="11" style="6" customWidth="1"/>
    <col min="77" max="77" width="9.85546875" style="6" customWidth="1"/>
    <col min="78" max="78" width="10.7109375" style="6" customWidth="1"/>
    <col min="79" max="79" width="10.28515625" style="6" customWidth="1"/>
    <col min="80" max="80" width="10.5703125" style="6" customWidth="1"/>
    <col min="81" max="81" width="9.5703125" style="6" customWidth="1"/>
    <col min="82" max="82" width="8.42578125" style="6" customWidth="1"/>
    <col min="83" max="83" width="10.7109375" style="6" customWidth="1"/>
    <col min="84" max="84" width="10.140625" style="6" customWidth="1"/>
    <col min="85" max="85" width="10.7109375" style="6" customWidth="1"/>
    <col min="86" max="86" width="9.85546875" style="6" customWidth="1"/>
    <col min="87" max="87" width="9.7109375" style="6" customWidth="1"/>
    <col min="88" max="88" width="10" style="6" customWidth="1"/>
    <col min="89" max="89" width="11.42578125" style="6" customWidth="1"/>
    <col min="90" max="90" width="10" style="6" customWidth="1"/>
    <col min="91" max="91" width="9.7109375" style="6" customWidth="1"/>
    <col min="92" max="92" width="10" style="6" customWidth="1"/>
    <col min="93" max="93" width="10.7109375" style="6" customWidth="1"/>
    <col min="94" max="94" width="9.28515625" style="6" customWidth="1"/>
    <col min="95" max="95" width="10.7109375" style="6" customWidth="1"/>
    <col min="96" max="96" width="10.140625" style="6" customWidth="1"/>
    <col min="97" max="97" width="10.85546875" style="6" customWidth="1"/>
    <col min="98" max="98" width="11.140625" style="6" customWidth="1"/>
    <col min="99" max="101" width="10.28515625" style="6" customWidth="1"/>
    <col min="102" max="102" width="9.5703125" style="6" customWidth="1"/>
    <col min="103" max="103" width="10.28515625" style="6" customWidth="1"/>
    <col min="104" max="104" width="9.5703125" style="6" customWidth="1"/>
    <col min="105" max="105" width="10.140625" style="6" customWidth="1"/>
    <col min="106" max="106" width="8.85546875" style="6" customWidth="1"/>
    <col min="107" max="107" width="9.42578125" style="6" customWidth="1"/>
    <col min="108" max="108" width="10.28515625" style="6" customWidth="1"/>
    <col min="109" max="109" width="9.85546875" style="6" customWidth="1"/>
    <col min="110" max="110" width="9.5703125" style="6" customWidth="1"/>
    <col min="111" max="111" width="9" style="6" customWidth="1"/>
    <col min="112" max="112" width="9.7109375" style="6" customWidth="1"/>
    <col min="113" max="114" width="10.42578125" style="6" customWidth="1"/>
    <col min="115" max="115" width="10.140625" style="6" customWidth="1"/>
    <col min="116" max="116" width="10.28515625" style="6" customWidth="1"/>
    <col min="117" max="117" width="11.5703125" style="6" customWidth="1"/>
    <col min="118" max="119" width="11.140625" style="6" customWidth="1"/>
    <col min="120" max="120" width="9.85546875" style="6" customWidth="1"/>
    <col min="121" max="121" width="8.5703125" style="6" customWidth="1"/>
    <col min="122" max="122" width="10.28515625" style="6" customWidth="1"/>
    <col min="123" max="123" width="10" style="6" customWidth="1"/>
    <col min="124" max="124" width="9.85546875" style="6" customWidth="1"/>
    <col min="125" max="125" width="10.140625" style="6" customWidth="1"/>
    <col min="126" max="126" width="11.7109375" style="6" customWidth="1"/>
    <col min="127" max="127" width="8.140625" style="6" customWidth="1"/>
    <col min="128" max="128" width="8.5703125" style="6" customWidth="1"/>
    <col min="129" max="129" width="10.140625" style="6" customWidth="1"/>
    <col min="130" max="130" width="11.7109375" style="6" customWidth="1"/>
    <col min="131" max="131" width="9.5703125" style="6" customWidth="1"/>
    <col min="132" max="132" width="9.42578125" style="6" customWidth="1"/>
    <col min="133" max="133" width="12.28515625" style="6" customWidth="1"/>
    <col min="134" max="134" width="11.42578125" style="6" customWidth="1"/>
    <col min="135" max="135" width="11.5703125" style="6" customWidth="1"/>
    <col min="136" max="136" width="11.42578125" style="6" customWidth="1"/>
    <col min="137" max="137" width="14.28515625" style="6" customWidth="1"/>
    <col min="138" max="138" width="10.5703125" style="6" customWidth="1"/>
    <col min="139" max="139" width="11.7109375" style="6" bestFit="1" customWidth="1"/>
    <col min="140" max="140" width="11" style="6" customWidth="1"/>
    <col min="141" max="141" width="12" style="6" customWidth="1"/>
    <col min="142" max="142" width="10.85546875" style="6" customWidth="1"/>
    <col min="143" max="143" width="11.5703125" style="6" customWidth="1"/>
    <col min="144" max="144" width="9.85546875" style="6" customWidth="1"/>
    <col min="145" max="145" width="10.5703125" style="6" customWidth="1"/>
    <col min="146" max="147" width="9.140625" style="6"/>
    <col min="148" max="148" width="10.5703125" style="6" customWidth="1"/>
    <col min="149" max="149" width="9.85546875" style="6" customWidth="1"/>
    <col min="150" max="150" width="10.140625" style="6" customWidth="1"/>
    <col min="151" max="152" width="9.140625" style="6"/>
    <col min="153" max="153" width="10.5703125" style="6" customWidth="1"/>
    <col min="154" max="154" width="10" style="6" customWidth="1"/>
    <col min="155" max="155" width="9.85546875" style="6" customWidth="1"/>
    <col min="156" max="157" width="9.140625" style="6"/>
    <col min="158" max="158" width="10.42578125" style="6" customWidth="1"/>
    <col min="159" max="159" width="9.7109375" style="6" customWidth="1"/>
    <col min="160" max="160" width="10" style="6" customWidth="1"/>
    <col min="161" max="162" width="9.140625" style="6"/>
    <col min="163" max="163" width="10.140625" style="6" customWidth="1"/>
    <col min="164" max="164" width="12.7109375" style="6" bestFit="1" customWidth="1"/>
    <col min="165" max="176" width="9.140625" style="6"/>
    <col min="177" max="16384" width="9.140625" style="11"/>
  </cols>
  <sheetData>
    <row r="1" spans="1:176" ht="15">
      <c r="B1" s="111" t="s">
        <v>517</v>
      </c>
      <c r="C1" s="101"/>
      <c r="D1" s="101"/>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row>
    <row r="2" spans="1:176">
      <c r="B2" s="1"/>
      <c r="C2" s="101"/>
      <c r="D2" s="101"/>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row>
    <row r="3" spans="1:176">
      <c r="A3" s="2"/>
      <c r="B3" s="3"/>
      <c r="C3" s="28"/>
      <c r="D3" s="28"/>
      <c r="E3" s="28"/>
      <c r="F3" s="28"/>
      <c r="FG3" s="5"/>
    </row>
    <row r="4" spans="1:176" ht="12.75" customHeight="1">
      <c r="B4" s="6"/>
      <c r="C4" s="28"/>
      <c r="D4" s="28"/>
      <c r="E4" s="28"/>
      <c r="F4" s="7" t="s">
        <v>0</v>
      </c>
      <c r="G4" s="142"/>
      <c r="H4" s="142"/>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c r="BR4" s="141"/>
      <c r="BS4" s="141"/>
      <c r="BT4" s="141"/>
      <c r="BU4" s="141"/>
      <c r="BV4" s="141"/>
      <c r="BW4" s="141"/>
      <c r="BX4" s="141"/>
      <c r="BY4" s="141"/>
      <c r="BZ4" s="141"/>
      <c r="CA4" s="141"/>
      <c r="CB4" s="141"/>
      <c r="CC4" s="141"/>
      <c r="CD4" s="141"/>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1"/>
      <c r="ED4" s="141"/>
      <c r="EE4" s="141"/>
      <c r="EF4" s="141"/>
      <c r="EG4" s="141"/>
      <c r="EH4" s="141"/>
      <c r="EI4" s="143"/>
      <c r="EJ4" s="143"/>
      <c r="EK4" s="143"/>
      <c r="EL4" s="143"/>
      <c r="EM4" s="143"/>
      <c r="EN4" s="141"/>
      <c r="EO4" s="141"/>
      <c r="EP4" s="141"/>
      <c r="EQ4" s="141"/>
      <c r="ER4" s="141"/>
      <c r="ES4" s="141"/>
      <c r="ET4" s="141"/>
      <c r="EU4" s="141"/>
      <c r="EV4" s="141"/>
      <c r="EW4" s="141"/>
      <c r="EX4" s="141"/>
      <c r="EY4" s="141"/>
      <c r="EZ4" s="141"/>
      <c r="FA4" s="141"/>
      <c r="FB4" s="141"/>
      <c r="FC4" s="141"/>
      <c r="FD4" s="141"/>
      <c r="FE4" s="141"/>
      <c r="FF4" s="141"/>
      <c r="FG4" s="141"/>
    </row>
    <row r="5" spans="1:176" ht="76.5">
      <c r="A5" s="8" t="s">
        <v>1</v>
      </c>
      <c r="B5" s="8" t="s">
        <v>2</v>
      </c>
      <c r="C5" s="8" t="s">
        <v>3</v>
      </c>
      <c r="D5" s="9" t="s">
        <v>4</v>
      </c>
      <c r="E5" s="8" t="s">
        <v>5</v>
      </c>
      <c r="F5" s="8" t="s">
        <v>6</v>
      </c>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row>
    <row r="6" spans="1:176" s="16" customFormat="1">
      <c r="A6" s="12"/>
      <c r="B6" s="13"/>
      <c r="C6" s="100"/>
      <c r="D6" s="100"/>
      <c r="E6" s="100"/>
      <c r="F6" s="100"/>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5"/>
      <c r="FI6" s="15"/>
      <c r="FJ6" s="15"/>
      <c r="FK6" s="15"/>
      <c r="FL6" s="15"/>
      <c r="FM6" s="15"/>
      <c r="FN6" s="15"/>
      <c r="FO6" s="15"/>
      <c r="FP6" s="15"/>
      <c r="FQ6" s="15"/>
      <c r="FR6" s="15"/>
      <c r="FS6" s="15"/>
      <c r="FT6" s="15"/>
    </row>
    <row r="7" spans="1:176">
      <c r="A7" s="102" t="s">
        <v>7</v>
      </c>
      <c r="B7" s="17" t="s">
        <v>8</v>
      </c>
      <c r="C7" s="131">
        <f t="shared" ref="C7:F7" si="0">+C8+C66+C110+C95+C90</f>
        <v>262868110</v>
      </c>
      <c r="D7" s="131">
        <f t="shared" si="0"/>
        <v>262868110</v>
      </c>
      <c r="E7" s="131">
        <f t="shared" si="0"/>
        <v>219724272.80999997</v>
      </c>
      <c r="F7" s="131">
        <f t="shared" si="0"/>
        <v>17609399.759999998</v>
      </c>
      <c r="G7" s="131">
        <f t="shared" ref="G7" si="1">+G8+G66+G110+G95+G90</f>
        <v>202114873.04999998</v>
      </c>
      <c r="H7" s="28"/>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28"/>
      <c r="FI7" s="28"/>
    </row>
    <row r="8" spans="1:176">
      <c r="A8" s="102" t="s">
        <v>9</v>
      </c>
      <c r="B8" s="17" t="s">
        <v>10</v>
      </c>
      <c r="C8" s="131">
        <f t="shared" ref="C8:F8" si="2">+C14+C52+C9</f>
        <v>221111000</v>
      </c>
      <c r="D8" s="131">
        <f t="shared" si="2"/>
        <v>221111000</v>
      </c>
      <c r="E8" s="131">
        <f t="shared" si="2"/>
        <v>189039927.80999997</v>
      </c>
      <c r="F8" s="131">
        <f t="shared" si="2"/>
        <v>16040608.76</v>
      </c>
      <c r="G8" s="131">
        <f t="shared" ref="G8" si="3">+G14+G52+G9</f>
        <v>172999319.04999998</v>
      </c>
      <c r="H8" s="28"/>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28"/>
      <c r="FI8" s="28"/>
    </row>
    <row r="9" spans="1:176">
      <c r="A9" s="102" t="s">
        <v>11</v>
      </c>
      <c r="B9" s="17" t="s">
        <v>12</v>
      </c>
      <c r="C9" s="131">
        <f t="shared" ref="C9:F9" si="4">+C10+C11+C12+C13</f>
        <v>0</v>
      </c>
      <c r="D9" s="131">
        <f t="shared" si="4"/>
        <v>0</v>
      </c>
      <c r="E9" s="131">
        <f t="shared" si="4"/>
        <v>0</v>
      </c>
      <c r="F9" s="131">
        <f t="shared" si="4"/>
        <v>0</v>
      </c>
      <c r="G9" s="131">
        <f t="shared" ref="G9" si="5">+G10+G11+G12+G13</f>
        <v>0</v>
      </c>
      <c r="H9" s="28"/>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28"/>
      <c r="FI9" s="28"/>
    </row>
    <row r="10" spans="1:176" ht="38.25">
      <c r="A10" s="102" t="s">
        <v>13</v>
      </c>
      <c r="B10" s="17" t="s">
        <v>14</v>
      </c>
      <c r="C10" s="131"/>
      <c r="D10" s="131"/>
      <c r="E10" s="132"/>
      <c r="F10" s="132"/>
      <c r="G10" s="132"/>
      <c r="H10" s="28"/>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28"/>
      <c r="FI10" s="28"/>
    </row>
    <row r="11" spans="1:176" ht="38.25">
      <c r="A11" s="102" t="s">
        <v>15</v>
      </c>
      <c r="B11" s="17" t="s">
        <v>16</v>
      </c>
      <c r="C11" s="131"/>
      <c r="D11" s="131"/>
      <c r="E11" s="132"/>
      <c r="F11" s="132"/>
      <c r="G11" s="132"/>
      <c r="H11" s="28"/>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28"/>
      <c r="FI11" s="28"/>
    </row>
    <row r="12" spans="1:176" ht="25.5">
      <c r="A12" s="102" t="s">
        <v>17</v>
      </c>
      <c r="B12" s="17" t="s">
        <v>18</v>
      </c>
      <c r="C12" s="131"/>
      <c r="D12" s="131"/>
      <c r="E12" s="132"/>
      <c r="F12" s="132"/>
      <c r="G12" s="132"/>
      <c r="H12" s="28"/>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28"/>
      <c r="FI12" s="28"/>
    </row>
    <row r="13" spans="1:176" ht="38.25">
      <c r="A13" s="102" t="s">
        <v>19</v>
      </c>
      <c r="B13" s="17" t="s">
        <v>20</v>
      </c>
      <c r="C13" s="131"/>
      <c r="D13" s="131"/>
      <c r="E13" s="132"/>
      <c r="F13" s="132"/>
      <c r="G13" s="132"/>
      <c r="H13" s="28"/>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28"/>
      <c r="FI13" s="28"/>
    </row>
    <row r="14" spans="1:176">
      <c r="A14" s="102" t="s">
        <v>21</v>
      </c>
      <c r="B14" s="17" t="s">
        <v>22</v>
      </c>
      <c r="C14" s="131">
        <f t="shared" ref="C14:F14" si="6">+C15+C28</f>
        <v>220316000</v>
      </c>
      <c r="D14" s="131">
        <f t="shared" si="6"/>
        <v>220316000</v>
      </c>
      <c r="E14" s="131">
        <f t="shared" si="6"/>
        <v>188123845.91999999</v>
      </c>
      <c r="F14" s="131">
        <f t="shared" si="6"/>
        <v>15923057.289999999</v>
      </c>
      <c r="G14" s="131">
        <f t="shared" ref="G14" si="7">+G15+G28</f>
        <v>172200788.63</v>
      </c>
      <c r="H14" s="28"/>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28"/>
      <c r="FI14" s="28"/>
    </row>
    <row r="15" spans="1:176">
      <c r="A15" s="102" t="s">
        <v>23</v>
      </c>
      <c r="B15" s="17" t="s">
        <v>24</v>
      </c>
      <c r="C15" s="131">
        <f t="shared" ref="C15:F15" si="8">+C16+C24+C27</f>
        <v>13311000</v>
      </c>
      <c r="D15" s="131">
        <f t="shared" si="8"/>
        <v>13311000</v>
      </c>
      <c r="E15" s="131">
        <f t="shared" si="8"/>
        <v>11511598.92</v>
      </c>
      <c r="F15" s="131">
        <f t="shared" si="8"/>
        <v>885151.29</v>
      </c>
      <c r="G15" s="131">
        <f t="shared" ref="G15" si="9">+G16+G24+G27</f>
        <v>10626447.629999999</v>
      </c>
      <c r="H15" s="28"/>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28"/>
      <c r="FI15" s="28"/>
    </row>
    <row r="16" spans="1:176" ht="25.5">
      <c r="A16" s="102" t="s">
        <v>25</v>
      </c>
      <c r="B16" s="17" t="s">
        <v>26</v>
      </c>
      <c r="C16" s="131">
        <f t="shared" ref="C16:F16" si="10">C17+C18+C20+C21+C22+C19+C23</f>
        <v>4046000</v>
      </c>
      <c r="D16" s="131">
        <f t="shared" si="10"/>
        <v>4046000</v>
      </c>
      <c r="E16" s="131">
        <f t="shared" si="10"/>
        <v>2413046</v>
      </c>
      <c r="F16" s="131">
        <f t="shared" si="10"/>
        <v>47945</v>
      </c>
      <c r="G16" s="131">
        <f t="shared" ref="G16" si="11">G17+G18+G20+G21+G22+G19+G23</f>
        <v>2365101</v>
      </c>
      <c r="H16" s="28"/>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28"/>
      <c r="FI16" s="28"/>
    </row>
    <row r="17" spans="1:165" s="6" customFormat="1" ht="25.5">
      <c r="A17" s="103" t="s">
        <v>27</v>
      </c>
      <c r="B17" s="18" t="s">
        <v>28</v>
      </c>
      <c r="C17" s="131">
        <v>4046000</v>
      </c>
      <c r="D17" s="131">
        <v>4046000</v>
      </c>
      <c r="E17" s="133">
        <v>1928971</v>
      </c>
      <c r="F17" s="133">
        <f>E17-G17</f>
        <v>3550</v>
      </c>
      <c r="G17" s="133">
        <v>1925421</v>
      </c>
      <c r="H17" s="28"/>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28"/>
      <c r="FI17" s="28"/>
    </row>
    <row r="18" spans="1:165" s="6" customFormat="1" ht="25.5">
      <c r="A18" s="103" t="s">
        <v>29</v>
      </c>
      <c r="B18" s="18" t="s">
        <v>30</v>
      </c>
      <c r="C18" s="131"/>
      <c r="D18" s="131"/>
      <c r="E18" s="134"/>
      <c r="F18" s="134"/>
      <c r="G18" s="134"/>
      <c r="H18" s="28"/>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28"/>
      <c r="FI18" s="28"/>
    </row>
    <row r="19" spans="1:165" s="6" customFormat="1">
      <c r="A19" s="103" t="s">
        <v>31</v>
      </c>
      <c r="B19" s="18" t="s">
        <v>32</v>
      </c>
      <c r="C19" s="131"/>
      <c r="D19" s="131"/>
      <c r="E19" s="134"/>
      <c r="F19" s="134"/>
      <c r="G19" s="134"/>
      <c r="H19" s="28"/>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28"/>
      <c r="FI19" s="28"/>
    </row>
    <row r="20" spans="1:165" s="6" customFormat="1" ht="25.5">
      <c r="A20" s="103" t="s">
        <v>33</v>
      </c>
      <c r="B20" s="18" t="s">
        <v>34</v>
      </c>
      <c r="C20" s="131"/>
      <c r="D20" s="131"/>
      <c r="E20" s="134"/>
      <c r="F20" s="134"/>
      <c r="G20" s="134"/>
      <c r="H20" s="28"/>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28"/>
      <c r="FI20" s="28"/>
    </row>
    <row r="21" spans="1:165" s="6" customFormat="1" ht="25.5">
      <c r="A21" s="103" t="s">
        <v>35</v>
      </c>
      <c r="B21" s="18" t="s">
        <v>36</v>
      </c>
      <c r="C21" s="131"/>
      <c r="D21" s="131"/>
      <c r="E21" s="134"/>
      <c r="F21" s="134"/>
      <c r="G21" s="134"/>
      <c r="H21" s="28"/>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28"/>
      <c r="FI21" s="28"/>
    </row>
    <row r="22" spans="1:165" s="6" customFormat="1" ht="43.5" customHeight="1">
      <c r="A22" s="103" t="s">
        <v>37</v>
      </c>
      <c r="B22" s="104" t="s">
        <v>38</v>
      </c>
      <c r="C22" s="131"/>
      <c r="D22" s="131"/>
      <c r="E22" s="134"/>
      <c r="F22" s="134"/>
      <c r="G22" s="134"/>
      <c r="H22" s="28"/>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28"/>
      <c r="FI22" s="28"/>
    </row>
    <row r="23" spans="1:165" s="6" customFormat="1" ht="43.5" customHeight="1">
      <c r="A23" s="103" t="s">
        <v>39</v>
      </c>
      <c r="B23" s="104" t="s">
        <v>40</v>
      </c>
      <c r="C23" s="131"/>
      <c r="D23" s="131"/>
      <c r="E23" s="133">
        <v>484075</v>
      </c>
      <c r="F23" s="133">
        <f>E23-G23</f>
        <v>44395</v>
      </c>
      <c r="G23" s="133">
        <v>439680</v>
      </c>
      <c r="H23" s="28"/>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28"/>
      <c r="FI23" s="28"/>
    </row>
    <row r="24" spans="1:165" s="6" customFormat="1">
      <c r="A24" s="102" t="s">
        <v>41</v>
      </c>
      <c r="B24" s="105" t="s">
        <v>42</v>
      </c>
      <c r="C24" s="135">
        <f t="shared" ref="C24:F24" si="12">C25+C26</f>
        <v>0</v>
      </c>
      <c r="D24" s="135">
        <f t="shared" si="12"/>
        <v>0</v>
      </c>
      <c r="E24" s="135">
        <f t="shared" si="12"/>
        <v>14607</v>
      </c>
      <c r="F24" s="135">
        <f t="shared" si="12"/>
        <v>477</v>
      </c>
      <c r="G24" s="135">
        <f t="shared" ref="G24" si="13">G25+G26</f>
        <v>14130</v>
      </c>
      <c r="H24" s="28"/>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28"/>
      <c r="FI24" s="28"/>
    </row>
    <row r="25" spans="1:165" s="6" customFormat="1">
      <c r="A25" s="103" t="s">
        <v>43</v>
      </c>
      <c r="B25" s="104" t="s">
        <v>44</v>
      </c>
      <c r="C25" s="131"/>
      <c r="D25" s="131"/>
      <c r="E25" s="133">
        <v>14607</v>
      </c>
      <c r="F25" s="133">
        <f>E25-G25</f>
        <v>477</v>
      </c>
      <c r="G25" s="133">
        <v>14130</v>
      </c>
      <c r="H25" s="28"/>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28"/>
      <c r="FI25" s="28"/>
    </row>
    <row r="26" spans="1:165" s="6" customFormat="1" ht="25.5">
      <c r="A26" s="103" t="s">
        <v>45</v>
      </c>
      <c r="B26" s="104" t="s">
        <v>46</v>
      </c>
      <c r="C26" s="131"/>
      <c r="D26" s="131"/>
      <c r="E26" s="134"/>
      <c r="F26" s="134"/>
      <c r="G26" s="134"/>
      <c r="H26" s="28"/>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28"/>
      <c r="FI26" s="28"/>
    </row>
    <row r="27" spans="1:165" s="6" customFormat="1" ht="25.5">
      <c r="A27" s="103" t="s">
        <v>47</v>
      </c>
      <c r="B27" s="104" t="s">
        <v>48</v>
      </c>
      <c r="C27" s="131">
        <v>9265000</v>
      </c>
      <c r="D27" s="131">
        <v>9265000</v>
      </c>
      <c r="E27" s="133">
        <v>9083945.9199999999</v>
      </c>
      <c r="F27" s="133">
        <f>E27-G27</f>
        <v>836729.29</v>
      </c>
      <c r="G27" s="133">
        <v>8247216.6299999999</v>
      </c>
      <c r="H27" s="28"/>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28"/>
      <c r="FI27" s="28"/>
    </row>
    <row r="28" spans="1:165" s="6" customFormat="1">
      <c r="A28" s="102" t="s">
        <v>49</v>
      </c>
      <c r="B28" s="17" t="s">
        <v>50</v>
      </c>
      <c r="C28" s="131">
        <f t="shared" ref="C28:F28" si="14">C29+C35+C51+C36+C37+C38+C39+C40+C41+C42+C43+C44+C45+C46+C47+C48+C49+C50</f>
        <v>207005000</v>
      </c>
      <c r="D28" s="131">
        <f t="shared" si="14"/>
        <v>207005000</v>
      </c>
      <c r="E28" s="131">
        <f t="shared" si="14"/>
        <v>176612247</v>
      </c>
      <c r="F28" s="131">
        <f t="shared" si="14"/>
        <v>15037906</v>
      </c>
      <c r="G28" s="131">
        <f t="shared" ref="G28" si="15">G29+G35+G51+G36+G37+G38+G39+G40+G41+G42+G43+G44+G45+G46+G47+G48+G49+G50</f>
        <v>161574341</v>
      </c>
      <c r="H28" s="28"/>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28"/>
      <c r="FI28" s="28"/>
    </row>
    <row r="29" spans="1:165" s="6" customFormat="1" ht="25.5">
      <c r="A29" s="102" t="s">
        <v>51</v>
      </c>
      <c r="B29" s="17" t="s">
        <v>52</v>
      </c>
      <c r="C29" s="131">
        <f t="shared" ref="C29:F29" si="16">C30+C31+C32+C33+C34</f>
        <v>200044000</v>
      </c>
      <c r="D29" s="131">
        <f t="shared" si="16"/>
        <v>200044000</v>
      </c>
      <c r="E29" s="131">
        <f t="shared" si="16"/>
        <v>169249181</v>
      </c>
      <c r="F29" s="131">
        <f t="shared" si="16"/>
        <v>14603926</v>
      </c>
      <c r="G29" s="131">
        <f t="shared" ref="G29" si="17">G30+G31+G32+G33+G34</f>
        <v>154645255</v>
      </c>
      <c r="H29" s="28"/>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28"/>
      <c r="FI29" s="28"/>
    </row>
    <row r="30" spans="1:165" s="6" customFormat="1" ht="25.5">
      <c r="A30" s="103" t="s">
        <v>53</v>
      </c>
      <c r="B30" s="18" t="s">
        <v>54</v>
      </c>
      <c r="C30" s="131">
        <v>200044000</v>
      </c>
      <c r="D30" s="131">
        <v>200044000</v>
      </c>
      <c r="E30" s="133">
        <v>168842743</v>
      </c>
      <c r="F30" s="133">
        <f>E30-G30</f>
        <v>14652025</v>
      </c>
      <c r="G30" s="133">
        <v>154190718</v>
      </c>
      <c r="H30" s="28"/>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28"/>
      <c r="FI30" s="28"/>
    </row>
    <row r="31" spans="1:165" s="6" customFormat="1" ht="38.25">
      <c r="A31" s="103" t="s">
        <v>55</v>
      </c>
      <c r="B31" s="106" t="s">
        <v>56</v>
      </c>
      <c r="C31" s="131"/>
      <c r="D31" s="131"/>
      <c r="E31" s="133">
        <v>-490831</v>
      </c>
      <c r="F31" s="133">
        <f>E31-G31</f>
        <v>-48099</v>
      </c>
      <c r="G31" s="133">
        <v>-442732</v>
      </c>
      <c r="H31" s="28"/>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28"/>
      <c r="FI31" s="28"/>
    </row>
    <row r="32" spans="1:165" s="6" customFormat="1" ht="27.75" customHeight="1">
      <c r="A32" s="103" t="s">
        <v>57</v>
      </c>
      <c r="B32" s="18" t="s">
        <v>58</v>
      </c>
      <c r="C32" s="131"/>
      <c r="D32" s="131"/>
      <c r="E32" s="133"/>
      <c r="F32" s="133"/>
      <c r="G32" s="133"/>
      <c r="H32" s="28"/>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28"/>
      <c r="FI32" s="28"/>
    </row>
    <row r="33" spans="1:165" s="6" customFormat="1">
      <c r="A33" s="103" t="s">
        <v>59</v>
      </c>
      <c r="B33" s="18" t="s">
        <v>60</v>
      </c>
      <c r="C33" s="131"/>
      <c r="D33" s="131"/>
      <c r="E33" s="133">
        <v>897269</v>
      </c>
      <c r="F33" s="133">
        <f>E33-G33</f>
        <v>0</v>
      </c>
      <c r="G33" s="133">
        <v>897269</v>
      </c>
      <c r="H33" s="28"/>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28"/>
      <c r="FI33" s="28"/>
    </row>
    <row r="34" spans="1:165" s="6" customFormat="1">
      <c r="A34" s="103" t="s">
        <v>61</v>
      </c>
      <c r="B34" s="18" t="s">
        <v>62</v>
      </c>
      <c r="C34" s="131"/>
      <c r="D34" s="131"/>
      <c r="E34" s="134"/>
      <c r="F34" s="134"/>
      <c r="G34" s="134"/>
      <c r="H34" s="28"/>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28"/>
      <c r="FI34" s="28"/>
    </row>
    <row r="35" spans="1:165" s="6" customFormat="1">
      <c r="A35" s="103" t="s">
        <v>63</v>
      </c>
      <c r="B35" s="18" t="s">
        <v>64</v>
      </c>
      <c r="C35" s="131"/>
      <c r="D35" s="131"/>
      <c r="E35" s="134"/>
      <c r="F35" s="134"/>
      <c r="G35" s="134"/>
      <c r="H35" s="28"/>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28"/>
      <c r="FI35" s="28"/>
    </row>
    <row r="36" spans="1:165" s="6" customFormat="1" ht="25.5">
      <c r="A36" s="103" t="s">
        <v>65</v>
      </c>
      <c r="B36" s="107" t="s">
        <v>66</v>
      </c>
      <c r="C36" s="131"/>
      <c r="D36" s="131"/>
      <c r="E36" s="134"/>
      <c r="F36" s="134"/>
      <c r="G36" s="134"/>
      <c r="H36" s="28"/>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28"/>
      <c r="FI36" s="28"/>
    </row>
    <row r="37" spans="1:165" s="6" customFormat="1" ht="38.25">
      <c r="A37" s="103" t="s">
        <v>67</v>
      </c>
      <c r="B37" s="18" t="s">
        <v>68</v>
      </c>
      <c r="C37" s="131">
        <v>7000</v>
      </c>
      <c r="D37" s="131">
        <v>7000</v>
      </c>
      <c r="E37" s="133">
        <v>8864</v>
      </c>
      <c r="F37" s="133">
        <f>E37-G37</f>
        <v>1110</v>
      </c>
      <c r="G37" s="133">
        <v>7754</v>
      </c>
      <c r="H37" s="28"/>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28"/>
      <c r="FI37" s="28"/>
    </row>
    <row r="38" spans="1:165" s="6" customFormat="1" ht="51">
      <c r="A38" s="103" t="s">
        <v>69</v>
      </c>
      <c r="B38" s="18" t="s">
        <v>70</v>
      </c>
      <c r="C38" s="131"/>
      <c r="D38" s="131"/>
      <c r="E38" s="133">
        <v>32</v>
      </c>
      <c r="F38" s="133">
        <f>E38-G38</f>
        <v>1</v>
      </c>
      <c r="G38" s="133">
        <v>31</v>
      </c>
      <c r="H38" s="28"/>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28"/>
      <c r="FI38" s="28"/>
    </row>
    <row r="39" spans="1:165" s="6" customFormat="1" ht="38.25">
      <c r="A39" s="103" t="s">
        <v>71</v>
      </c>
      <c r="B39" s="18" t="s">
        <v>72</v>
      </c>
      <c r="C39" s="131"/>
      <c r="D39" s="131"/>
      <c r="E39" s="134"/>
      <c r="F39" s="134"/>
      <c r="G39" s="134"/>
      <c r="H39" s="28"/>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28"/>
      <c r="FI39" s="28"/>
    </row>
    <row r="40" spans="1:165" s="6" customFormat="1" ht="38.25">
      <c r="A40" s="103" t="s">
        <v>73</v>
      </c>
      <c r="B40" s="18" t="s">
        <v>74</v>
      </c>
      <c r="C40" s="131"/>
      <c r="D40" s="131"/>
      <c r="E40" s="134"/>
      <c r="F40" s="134"/>
      <c r="G40" s="134"/>
      <c r="H40" s="28"/>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28"/>
      <c r="FI40" s="28"/>
    </row>
    <row r="41" spans="1:165" s="6" customFormat="1" ht="38.25">
      <c r="A41" s="103" t="s">
        <v>75</v>
      </c>
      <c r="B41" s="18" t="s">
        <v>76</v>
      </c>
      <c r="C41" s="131"/>
      <c r="D41" s="131"/>
      <c r="E41" s="134"/>
      <c r="F41" s="134"/>
      <c r="G41" s="134"/>
      <c r="H41" s="28"/>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28"/>
      <c r="FI41" s="28"/>
    </row>
    <row r="42" spans="1:165" s="6" customFormat="1" ht="38.25">
      <c r="A42" s="103" t="s">
        <v>77</v>
      </c>
      <c r="B42" s="18" t="s">
        <v>78</v>
      </c>
      <c r="C42" s="131"/>
      <c r="D42" s="131"/>
      <c r="E42" s="134">
        <v>-28</v>
      </c>
      <c r="F42" s="133">
        <f>E42-G42</f>
        <v>0</v>
      </c>
      <c r="G42" s="134">
        <v>-28</v>
      </c>
      <c r="H42" s="28"/>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28"/>
      <c r="FI42" s="28"/>
    </row>
    <row r="43" spans="1:165" s="6" customFormat="1" ht="25.5">
      <c r="A43" s="103" t="s">
        <v>79</v>
      </c>
      <c r="B43" s="18" t="s">
        <v>80</v>
      </c>
      <c r="C43" s="131">
        <v>28000</v>
      </c>
      <c r="D43" s="131">
        <v>28000</v>
      </c>
      <c r="E43" s="133">
        <v>20734</v>
      </c>
      <c r="F43" s="133">
        <f>E43-G43</f>
        <v>7352</v>
      </c>
      <c r="G43" s="133">
        <v>13382</v>
      </c>
      <c r="H43" s="28"/>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28"/>
      <c r="FI43" s="28"/>
    </row>
    <row r="44" spans="1:165" s="6" customFormat="1" ht="25.5">
      <c r="A44" s="103" t="s">
        <v>81</v>
      </c>
      <c r="B44" s="18" t="s">
        <v>82</v>
      </c>
      <c r="C44" s="131"/>
      <c r="D44" s="131"/>
      <c r="E44" s="133">
        <v>-185</v>
      </c>
      <c r="F44" s="133">
        <f>E44-G44</f>
        <v>121</v>
      </c>
      <c r="G44" s="133">
        <v>-306</v>
      </c>
      <c r="H44" s="28"/>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28"/>
      <c r="FI44" s="28"/>
    </row>
    <row r="45" spans="1:165" s="6" customFormat="1">
      <c r="A45" s="103" t="s">
        <v>83</v>
      </c>
      <c r="B45" s="18" t="s">
        <v>84</v>
      </c>
      <c r="C45" s="131"/>
      <c r="D45" s="131"/>
      <c r="E45" s="133">
        <v>63533</v>
      </c>
      <c r="F45" s="133">
        <f>E45-G45</f>
        <v>-6004</v>
      </c>
      <c r="G45" s="133">
        <v>69537</v>
      </c>
      <c r="H45" s="28"/>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28"/>
      <c r="FI45" s="28"/>
    </row>
    <row r="46" spans="1:165" s="6" customFormat="1">
      <c r="A46" s="103" t="s">
        <v>85</v>
      </c>
      <c r="B46" s="18" t="s">
        <v>86</v>
      </c>
      <c r="C46" s="131">
        <v>65000</v>
      </c>
      <c r="D46" s="131">
        <v>65000</v>
      </c>
      <c r="E46" s="133">
        <v>72772</v>
      </c>
      <c r="F46" s="133">
        <f>E46-G46</f>
        <v>1903</v>
      </c>
      <c r="G46" s="133">
        <v>70869</v>
      </c>
      <c r="H46" s="28"/>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28"/>
      <c r="FI46" s="28"/>
    </row>
    <row r="47" spans="1:165" s="6" customFormat="1" ht="38.25" customHeight="1">
      <c r="A47" s="108" t="s">
        <v>87</v>
      </c>
      <c r="B47" s="19" t="s">
        <v>88</v>
      </c>
      <c r="C47" s="131"/>
      <c r="D47" s="131"/>
      <c r="E47" s="134"/>
      <c r="F47" s="134"/>
      <c r="G47" s="134"/>
      <c r="H47" s="28"/>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28"/>
      <c r="FI47" s="28"/>
    </row>
    <row r="48" spans="1:165" s="6" customFormat="1">
      <c r="A48" s="108" t="s">
        <v>89</v>
      </c>
      <c r="B48" s="19" t="s">
        <v>90</v>
      </c>
      <c r="C48" s="131"/>
      <c r="D48" s="131"/>
      <c r="E48" s="134"/>
      <c r="F48" s="134"/>
      <c r="G48" s="134"/>
      <c r="H48" s="28"/>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28"/>
      <c r="FI48" s="28"/>
    </row>
    <row r="49" spans="1:176" ht="25.5">
      <c r="A49" s="108" t="s">
        <v>91</v>
      </c>
      <c r="B49" s="19" t="s">
        <v>92</v>
      </c>
      <c r="C49" s="131"/>
      <c r="D49" s="131"/>
      <c r="E49" s="133">
        <v>15002</v>
      </c>
      <c r="F49" s="133">
        <f>E49-G49</f>
        <v>2</v>
      </c>
      <c r="G49" s="133">
        <v>15000</v>
      </c>
      <c r="H49" s="28"/>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28"/>
      <c r="FI49" s="28"/>
    </row>
    <row r="50" spans="1:176">
      <c r="A50" s="108" t="s">
        <v>93</v>
      </c>
      <c r="B50" s="19" t="s">
        <v>94</v>
      </c>
      <c r="C50" s="131">
        <v>6861000</v>
      </c>
      <c r="D50" s="131">
        <v>6861000</v>
      </c>
      <c r="E50" s="133">
        <v>7182342</v>
      </c>
      <c r="F50" s="133">
        <f>E50-G50</f>
        <v>429495</v>
      </c>
      <c r="G50" s="133">
        <v>6752847</v>
      </c>
      <c r="H50" s="28"/>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28"/>
      <c r="FI50" s="28"/>
    </row>
    <row r="51" spans="1:176">
      <c r="A51" s="103" t="s">
        <v>95</v>
      </c>
      <c r="B51" s="18" t="s">
        <v>96</v>
      </c>
      <c r="C51" s="131"/>
      <c r="D51" s="131"/>
      <c r="E51" s="134"/>
      <c r="F51" s="134"/>
      <c r="G51" s="134"/>
      <c r="H51" s="28"/>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28"/>
      <c r="FI51" s="28"/>
    </row>
    <row r="52" spans="1:176">
      <c r="A52" s="102" t="s">
        <v>97</v>
      </c>
      <c r="B52" s="17" t="s">
        <v>98</v>
      </c>
      <c r="C52" s="131">
        <f t="shared" ref="C52:F52" si="18">+C53+C58</f>
        <v>795000</v>
      </c>
      <c r="D52" s="131">
        <f t="shared" si="18"/>
        <v>795000</v>
      </c>
      <c r="E52" s="131">
        <f t="shared" si="18"/>
        <v>916081.89</v>
      </c>
      <c r="F52" s="131">
        <f t="shared" si="18"/>
        <v>117551.47</v>
      </c>
      <c r="G52" s="131">
        <f t="shared" ref="G52" si="19">+G53+G58</f>
        <v>798530.42</v>
      </c>
      <c r="H52" s="28"/>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28"/>
      <c r="FI52" s="28"/>
    </row>
    <row r="53" spans="1:176">
      <c r="A53" s="102" t="s">
        <v>99</v>
      </c>
      <c r="B53" s="17" t="s">
        <v>100</v>
      </c>
      <c r="C53" s="131">
        <f t="shared" ref="C53:F53" si="20">+C54+C56</f>
        <v>0</v>
      </c>
      <c r="D53" s="131">
        <f t="shared" si="20"/>
        <v>0</v>
      </c>
      <c r="E53" s="131">
        <f t="shared" si="20"/>
        <v>0</v>
      </c>
      <c r="F53" s="131">
        <f t="shared" si="20"/>
        <v>0</v>
      </c>
      <c r="G53" s="131">
        <f t="shared" ref="G53" si="21">+G54+G56</f>
        <v>0</v>
      </c>
      <c r="H53" s="28"/>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28"/>
      <c r="FI53" s="28"/>
    </row>
    <row r="54" spans="1:176">
      <c r="A54" s="102" t="s">
        <v>101</v>
      </c>
      <c r="B54" s="17" t="s">
        <v>102</v>
      </c>
      <c r="C54" s="131">
        <f t="shared" ref="C54:G54" si="22">+C55</f>
        <v>0</v>
      </c>
      <c r="D54" s="131">
        <f t="shared" si="22"/>
        <v>0</v>
      </c>
      <c r="E54" s="131">
        <f t="shared" si="22"/>
        <v>0</v>
      </c>
      <c r="F54" s="131">
        <f t="shared" si="22"/>
        <v>0</v>
      </c>
      <c r="G54" s="131">
        <f t="shared" si="22"/>
        <v>0</v>
      </c>
      <c r="H54" s="28"/>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28"/>
      <c r="FI54" s="28"/>
    </row>
    <row r="55" spans="1:176">
      <c r="A55" s="103" t="s">
        <v>103</v>
      </c>
      <c r="B55" s="18" t="s">
        <v>104</v>
      </c>
      <c r="C55" s="131"/>
      <c r="D55" s="131"/>
      <c r="E55" s="134"/>
      <c r="F55" s="134"/>
      <c r="G55" s="134"/>
      <c r="H55" s="28"/>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28"/>
      <c r="FI55" s="28"/>
    </row>
    <row r="56" spans="1:176">
      <c r="A56" s="102" t="s">
        <v>105</v>
      </c>
      <c r="B56" s="17" t="s">
        <v>106</v>
      </c>
      <c r="C56" s="131">
        <f t="shared" ref="C56:G56" si="23">+C57</f>
        <v>0</v>
      </c>
      <c r="D56" s="131">
        <f t="shared" si="23"/>
        <v>0</v>
      </c>
      <c r="E56" s="131">
        <f t="shared" si="23"/>
        <v>0</v>
      </c>
      <c r="F56" s="131">
        <f t="shared" si="23"/>
        <v>0</v>
      </c>
      <c r="G56" s="131">
        <f t="shared" si="23"/>
        <v>0</v>
      </c>
      <c r="H56" s="28"/>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28"/>
      <c r="FI56" s="28"/>
    </row>
    <row r="57" spans="1:176">
      <c r="A57" s="103" t="s">
        <v>107</v>
      </c>
      <c r="B57" s="18" t="s">
        <v>108</v>
      </c>
      <c r="C57" s="131"/>
      <c r="D57" s="131"/>
      <c r="E57" s="134"/>
      <c r="F57" s="134"/>
      <c r="G57" s="134"/>
      <c r="H57" s="28"/>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28"/>
      <c r="FI57" s="28"/>
    </row>
    <row r="58" spans="1:176" s="21" customFormat="1">
      <c r="A58" s="109" t="s">
        <v>109</v>
      </c>
      <c r="B58" s="17" t="s">
        <v>110</v>
      </c>
      <c r="C58" s="131">
        <f t="shared" ref="C58:F58" si="24">+C59+C64</f>
        <v>795000</v>
      </c>
      <c r="D58" s="131">
        <f t="shared" si="24"/>
        <v>795000</v>
      </c>
      <c r="E58" s="131">
        <f t="shared" si="24"/>
        <v>916081.89</v>
      </c>
      <c r="F58" s="131">
        <f t="shared" si="24"/>
        <v>117551.47</v>
      </c>
      <c r="G58" s="131">
        <f t="shared" ref="G58" si="25">+G59+G64</f>
        <v>798530.42</v>
      </c>
      <c r="H58" s="28"/>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20"/>
      <c r="FK58" s="20"/>
      <c r="FL58" s="20"/>
      <c r="FM58" s="20"/>
      <c r="FN58" s="20"/>
      <c r="FO58" s="20"/>
      <c r="FP58" s="20"/>
      <c r="FQ58" s="20"/>
      <c r="FR58" s="20"/>
      <c r="FS58" s="20"/>
      <c r="FT58" s="20"/>
    </row>
    <row r="59" spans="1:176">
      <c r="A59" s="102" t="s">
        <v>111</v>
      </c>
      <c r="B59" s="17" t="s">
        <v>112</v>
      </c>
      <c r="C59" s="131">
        <f t="shared" ref="C59:F59" si="26">C63+C61+C62+C60</f>
        <v>795000</v>
      </c>
      <c r="D59" s="131">
        <f t="shared" si="26"/>
        <v>795000</v>
      </c>
      <c r="E59" s="131">
        <f t="shared" si="26"/>
        <v>916081.89</v>
      </c>
      <c r="F59" s="131">
        <f t="shared" si="26"/>
        <v>117551.47</v>
      </c>
      <c r="G59" s="131">
        <f t="shared" ref="G59" si="27">G63+G61+G62+G60</f>
        <v>798530.42</v>
      </c>
      <c r="H59" s="28"/>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28"/>
      <c r="FI59" s="28"/>
    </row>
    <row r="60" spans="1:176">
      <c r="A60" s="102" t="s">
        <v>113</v>
      </c>
      <c r="B60" s="17" t="s">
        <v>114</v>
      </c>
      <c r="C60" s="131">
        <v>151000</v>
      </c>
      <c r="D60" s="131">
        <v>151000</v>
      </c>
      <c r="E60" s="131">
        <v>743455</v>
      </c>
      <c r="F60" s="133">
        <f>E60-G60</f>
        <v>93581</v>
      </c>
      <c r="G60" s="131">
        <v>649874</v>
      </c>
      <c r="H60" s="28"/>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28"/>
      <c r="FI60" s="28"/>
    </row>
    <row r="61" spans="1:176">
      <c r="A61" s="22" t="s">
        <v>115</v>
      </c>
      <c r="B61" s="17" t="s">
        <v>116</v>
      </c>
      <c r="C61" s="131"/>
      <c r="D61" s="131"/>
      <c r="E61" s="131">
        <v>-510</v>
      </c>
      <c r="F61" s="133">
        <f>E61-G61</f>
        <v>0</v>
      </c>
      <c r="G61" s="131">
        <v>-510</v>
      </c>
      <c r="H61" s="28"/>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28"/>
      <c r="FI61" s="28"/>
    </row>
    <row r="62" spans="1:176">
      <c r="A62" s="22" t="s">
        <v>117</v>
      </c>
      <c r="B62" s="17" t="s">
        <v>118</v>
      </c>
      <c r="C62" s="131"/>
      <c r="D62" s="131"/>
      <c r="E62" s="131"/>
      <c r="F62" s="131"/>
      <c r="G62" s="131"/>
      <c r="H62" s="28"/>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28"/>
      <c r="FI62" s="28"/>
    </row>
    <row r="63" spans="1:176">
      <c r="A63" s="103" t="s">
        <v>119</v>
      </c>
      <c r="B63" s="23" t="s">
        <v>120</v>
      </c>
      <c r="C63" s="131">
        <v>644000</v>
      </c>
      <c r="D63" s="131">
        <v>644000</v>
      </c>
      <c r="E63" s="133">
        <v>173136.89</v>
      </c>
      <c r="F63" s="133">
        <f>E63-G63</f>
        <v>23970.47</v>
      </c>
      <c r="G63" s="133">
        <v>149166.42000000001</v>
      </c>
      <c r="H63" s="28"/>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28"/>
      <c r="FI63" s="28"/>
    </row>
    <row r="64" spans="1:176">
      <c r="A64" s="102" t="s">
        <v>121</v>
      </c>
      <c r="B64" s="17" t="s">
        <v>122</v>
      </c>
      <c r="C64" s="131">
        <f t="shared" ref="C64:G64" si="28">C65</f>
        <v>0</v>
      </c>
      <c r="D64" s="131">
        <f t="shared" si="28"/>
        <v>0</v>
      </c>
      <c r="E64" s="131">
        <f t="shared" si="28"/>
        <v>0</v>
      </c>
      <c r="F64" s="131">
        <f t="shared" si="28"/>
        <v>0</v>
      </c>
      <c r="G64" s="131">
        <f t="shared" si="28"/>
        <v>0</v>
      </c>
      <c r="H64" s="28"/>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28"/>
      <c r="FI64" s="28"/>
    </row>
    <row r="65" spans="1:165" s="6" customFormat="1">
      <c r="A65" s="103" t="s">
        <v>123</v>
      </c>
      <c r="B65" s="23" t="s">
        <v>124</v>
      </c>
      <c r="C65" s="131"/>
      <c r="D65" s="131"/>
      <c r="E65" s="134"/>
      <c r="F65" s="134"/>
      <c r="G65" s="134"/>
      <c r="H65" s="28"/>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28"/>
      <c r="FI65" s="28"/>
    </row>
    <row r="66" spans="1:165" s="6" customFormat="1">
      <c r="A66" s="102" t="s">
        <v>125</v>
      </c>
      <c r="B66" s="17" t="s">
        <v>126</v>
      </c>
      <c r="C66" s="131">
        <f t="shared" ref="C66:G66" si="29">+C67</f>
        <v>41757110</v>
      </c>
      <c r="D66" s="131">
        <f t="shared" si="29"/>
        <v>41757110</v>
      </c>
      <c r="E66" s="131">
        <f t="shared" si="29"/>
        <v>31704948</v>
      </c>
      <c r="F66" s="131">
        <f t="shared" si="29"/>
        <v>598220</v>
      </c>
      <c r="G66" s="131">
        <f t="shared" si="29"/>
        <v>31106728</v>
      </c>
      <c r="H66" s="28"/>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28"/>
      <c r="FI66" s="28"/>
    </row>
    <row r="67" spans="1:165" s="6" customFormat="1">
      <c r="A67" s="102" t="s">
        <v>127</v>
      </c>
      <c r="B67" s="17" t="s">
        <v>128</v>
      </c>
      <c r="C67" s="131">
        <f t="shared" ref="C67:F67" si="30">+C68+C81</f>
        <v>41757110</v>
      </c>
      <c r="D67" s="131">
        <f t="shared" si="30"/>
        <v>41757110</v>
      </c>
      <c r="E67" s="131">
        <f t="shared" si="30"/>
        <v>31704948</v>
      </c>
      <c r="F67" s="131">
        <f t="shared" si="30"/>
        <v>598220</v>
      </c>
      <c r="G67" s="131">
        <f t="shared" ref="G67" si="31">+G68+G81</f>
        <v>31106728</v>
      </c>
      <c r="H67" s="28"/>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28"/>
      <c r="FI67" s="28"/>
    </row>
    <row r="68" spans="1:165" s="6" customFormat="1">
      <c r="A68" s="102" t="s">
        <v>129</v>
      </c>
      <c r="B68" s="17" t="s">
        <v>130</v>
      </c>
      <c r="C68" s="131">
        <f t="shared" ref="C68:F68" si="32">C69+C70+C71+C72+C74+C75+C76+C77+C73+C78+C79+C80</f>
        <v>41757110</v>
      </c>
      <c r="D68" s="131">
        <f t="shared" si="32"/>
        <v>41757110</v>
      </c>
      <c r="E68" s="131">
        <f t="shared" si="32"/>
        <v>31704954</v>
      </c>
      <c r="F68" s="131">
        <f t="shared" si="32"/>
        <v>598220</v>
      </c>
      <c r="G68" s="131">
        <f t="shared" ref="G68" si="33">G69+G70+G71+G72+G74+G75+G76+G77+G73+G78+G79+G80</f>
        <v>31106734</v>
      </c>
      <c r="H68" s="28"/>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28"/>
      <c r="FI68" s="28"/>
    </row>
    <row r="69" spans="1:165" s="6" customFormat="1" ht="25.5">
      <c r="A69" s="103" t="s">
        <v>131</v>
      </c>
      <c r="B69" s="23" t="s">
        <v>132</v>
      </c>
      <c r="C69" s="131"/>
      <c r="D69" s="131"/>
      <c r="E69" s="134"/>
      <c r="F69" s="134"/>
      <c r="G69" s="134"/>
      <c r="H69" s="28"/>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28"/>
      <c r="FI69" s="28"/>
    </row>
    <row r="70" spans="1:165" s="6" customFormat="1" ht="25.5">
      <c r="A70" s="103" t="s">
        <v>133</v>
      </c>
      <c r="B70" s="23" t="s">
        <v>134</v>
      </c>
      <c r="C70" s="131"/>
      <c r="D70" s="131"/>
      <c r="E70" s="133">
        <v>-6</v>
      </c>
      <c r="F70" s="133">
        <f>E70-G70</f>
        <v>0</v>
      </c>
      <c r="G70" s="133">
        <v>-6</v>
      </c>
      <c r="H70" s="28"/>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28"/>
      <c r="FI70" s="28"/>
    </row>
    <row r="71" spans="1:165" s="6" customFormat="1" ht="25.5">
      <c r="A71" s="110" t="s">
        <v>135</v>
      </c>
      <c r="B71" s="23" t="s">
        <v>136</v>
      </c>
      <c r="C71" s="131">
        <v>30560040</v>
      </c>
      <c r="D71" s="131">
        <v>30560040</v>
      </c>
      <c r="E71" s="133">
        <v>20507890</v>
      </c>
      <c r="F71" s="133">
        <f>E71-G71</f>
        <v>0</v>
      </c>
      <c r="G71" s="133">
        <v>20507890</v>
      </c>
      <c r="H71" s="28"/>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28"/>
      <c r="FI71" s="28"/>
    </row>
    <row r="72" spans="1:165" s="6" customFormat="1" ht="25.5">
      <c r="A72" s="103" t="s">
        <v>137</v>
      </c>
      <c r="B72" s="24" t="s">
        <v>138</v>
      </c>
      <c r="C72" s="131"/>
      <c r="D72" s="131"/>
      <c r="E72" s="134"/>
      <c r="F72" s="134"/>
      <c r="G72" s="134"/>
      <c r="H72" s="28"/>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28"/>
      <c r="FI72" s="28"/>
    </row>
    <row r="73" spans="1:165" s="6" customFormat="1">
      <c r="A73" s="103" t="s">
        <v>139</v>
      </c>
      <c r="B73" s="24" t="s">
        <v>140</v>
      </c>
      <c r="C73" s="131"/>
      <c r="D73" s="131"/>
      <c r="E73" s="134"/>
      <c r="F73" s="134"/>
      <c r="G73" s="134"/>
      <c r="H73" s="28"/>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28"/>
      <c r="FI73" s="28"/>
    </row>
    <row r="74" spans="1:165" s="6" customFormat="1" ht="25.5">
      <c r="A74" s="103" t="s">
        <v>141</v>
      </c>
      <c r="B74" s="24" t="s">
        <v>142</v>
      </c>
      <c r="C74" s="131"/>
      <c r="D74" s="131"/>
      <c r="E74" s="134"/>
      <c r="F74" s="134"/>
      <c r="G74" s="134"/>
      <c r="H74" s="28"/>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28"/>
      <c r="FI74" s="28"/>
    </row>
    <row r="75" spans="1:165" s="6" customFormat="1" ht="25.5">
      <c r="A75" s="103" t="s">
        <v>143</v>
      </c>
      <c r="B75" s="24" t="s">
        <v>144</v>
      </c>
      <c r="C75" s="131"/>
      <c r="D75" s="131"/>
      <c r="E75" s="134"/>
      <c r="F75" s="134"/>
      <c r="G75" s="134"/>
      <c r="H75" s="28"/>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28"/>
      <c r="FI75" s="28"/>
    </row>
    <row r="76" spans="1:165" s="6" customFormat="1" ht="25.5">
      <c r="A76" s="103" t="s">
        <v>145</v>
      </c>
      <c r="B76" s="24" t="s">
        <v>146</v>
      </c>
      <c r="C76" s="131"/>
      <c r="D76" s="131"/>
      <c r="E76" s="134"/>
      <c r="F76" s="134"/>
      <c r="G76" s="134"/>
      <c r="H76" s="28"/>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28"/>
      <c r="FI76" s="28"/>
    </row>
    <row r="77" spans="1:165" s="6" customFormat="1" ht="51">
      <c r="A77" s="103" t="s">
        <v>147</v>
      </c>
      <c r="B77" s="24" t="s">
        <v>148</v>
      </c>
      <c r="C77" s="131"/>
      <c r="D77" s="131"/>
      <c r="E77" s="134"/>
      <c r="F77" s="134"/>
      <c r="G77" s="134"/>
      <c r="H77" s="28"/>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28"/>
      <c r="FI77" s="28"/>
    </row>
    <row r="78" spans="1:165" s="6" customFormat="1" ht="25.5">
      <c r="A78" s="103" t="s">
        <v>149</v>
      </c>
      <c r="B78" s="24" t="s">
        <v>150</v>
      </c>
      <c r="C78" s="131">
        <v>7752700</v>
      </c>
      <c r="D78" s="131">
        <v>7752700</v>
      </c>
      <c r="E78" s="133">
        <v>7752700</v>
      </c>
      <c r="F78" s="133">
        <f>E78-G78</f>
        <v>598220</v>
      </c>
      <c r="G78" s="133">
        <v>7154480</v>
      </c>
      <c r="H78" s="28"/>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28"/>
      <c r="FI78" s="28"/>
    </row>
    <row r="79" spans="1:165" s="6" customFormat="1" ht="25.5">
      <c r="A79" s="103" t="s">
        <v>151</v>
      </c>
      <c r="B79" s="24" t="s">
        <v>152</v>
      </c>
      <c r="C79" s="131"/>
      <c r="D79" s="131"/>
      <c r="E79" s="133"/>
      <c r="F79" s="134"/>
      <c r="G79" s="133"/>
      <c r="H79" s="28"/>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28"/>
      <c r="FI79" s="28"/>
    </row>
    <row r="80" spans="1:165" s="6" customFormat="1" ht="51">
      <c r="A80" s="103" t="s">
        <v>153</v>
      </c>
      <c r="B80" s="24" t="s">
        <v>154</v>
      </c>
      <c r="C80" s="131">
        <v>3444370</v>
      </c>
      <c r="D80" s="131">
        <v>3444370</v>
      </c>
      <c r="E80" s="133">
        <v>3444370</v>
      </c>
      <c r="F80" s="133">
        <f>E80-G80</f>
        <v>0</v>
      </c>
      <c r="G80" s="133">
        <v>3444370</v>
      </c>
      <c r="H80" s="28"/>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28"/>
      <c r="FI80" s="28"/>
    </row>
    <row r="81" spans="1:165">
      <c r="A81" s="102" t="s">
        <v>155</v>
      </c>
      <c r="B81" s="17" t="s">
        <v>156</v>
      </c>
      <c r="C81" s="131">
        <f t="shared" ref="C81:F81" si="34">+C82+C83+C84+C85+C86+C87+C88+C89</f>
        <v>0</v>
      </c>
      <c r="D81" s="131">
        <f t="shared" si="34"/>
        <v>0</v>
      </c>
      <c r="E81" s="131">
        <f t="shared" si="34"/>
        <v>-6</v>
      </c>
      <c r="F81" s="131">
        <f t="shared" si="34"/>
        <v>0</v>
      </c>
      <c r="G81" s="131">
        <f t="shared" ref="G81" si="35">+G82+G83+G84+G85+G86+G87+G88+G89</f>
        <v>-6</v>
      </c>
      <c r="H81" s="28"/>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28"/>
      <c r="FI81" s="28"/>
    </row>
    <row r="82" spans="1:165" ht="25.5">
      <c r="A82" s="103" t="s">
        <v>157</v>
      </c>
      <c r="B82" s="18" t="s">
        <v>158</v>
      </c>
      <c r="C82" s="131"/>
      <c r="D82" s="131"/>
      <c r="E82" s="134"/>
      <c r="F82" s="134"/>
      <c r="G82" s="134"/>
      <c r="H82" s="28"/>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28"/>
      <c r="FI82" s="28"/>
    </row>
    <row r="83" spans="1:165" ht="25.5">
      <c r="A83" s="103" t="s">
        <v>159</v>
      </c>
      <c r="B83" s="25" t="s">
        <v>138</v>
      </c>
      <c r="C83" s="131"/>
      <c r="D83" s="131"/>
      <c r="E83" s="134"/>
      <c r="F83" s="134"/>
      <c r="G83" s="134"/>
      <c r="H83" s="28"/>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28"/>
      <c r="FI83" s="28"/>
    </row>
    <row r="84" spans="1:165" ht="38.25">
      <c r="A84" s="103" t="s">
        <v>160</v>
      </c>
      <c r="B84" s="18" t="s">
        <v>161</v>
      </c>
      <c r="C84" s="131"/>
      <c r="D84" s="131"/>
      <c r="E84" s="134"/>
      <c r="F84" s="134"/>
      <c r="G84" s="134"/>
      <c r="H84" s="28"/>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28"/>
      <c r="FI84" s="28"/>
    </row>
    <row r="85" spans="1:165" ht="38.25">
      <c r="A85" s="103" t="s">
        <v>162</v>
      </c>
      <c r="B85" s="18" t="s">
        <v>163</v>
      </c>
      <c r="C85" s="131"/>
      <c r="D85" s="131"/>
      <c r="E85" s="133">
        <v>-6</v>
      </c>
      <c r="F85" s="133">
        <f>E85-G85</f>
        <v>0</v>
      </c>
      <c r="G85" s="133">
        <v>-6</v>
      </c>
      <c r="H85" s="28"/>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28"/>
      <c r="FI85" s="28"/>
    </row>
    <row r="86" spans="1:165" ht="25.5">
      <c r="A86" s="103" t="s">
        <v>164</v>
      </c>
      <c r="B86" s="18" t="s">
        <v>142</v>
      </c>
      <c r="C86" s="131"/>
      <c r="D86" s="131"/>
      <c r="E86" s="134"/>
      <c r="F86" s="134"/>
      <c r="G86" s="134"/>
      <c r="H86" s="28"/>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28"/>
      <c r="FI86" s="28"/>
    </row>
    <row r="87" spans="1:165">
      <c r="A87" s="107" t="s">
        <v>165</v>
      </c>
      <c r="B87" s="26" t="s">
        <v>166</v>
      </c>
      <c r="C87" s="131"/>
      <c r="D87" s="131"/>
      <c r="E87" s="134"/>
      <c r="F87" s="134"/>
      <c r="G87" s="134"/>
      <c r="H87" s="28"/>
      <c r="AT87" s="28"/>
      <c r="BT87" s="28"/>
      <c r="BU87" s="28"/>
      <c r="BV87" s="28"/>
      <c r="CN87" s="28"/>
    </row>
    <row r="88" spans="1:165" ht="63.75">
      <c r="A88" s="18" t="s">
        <v>167</v>
      </c>
      <c r="B88" s="27" t="s">
        <v>168</v>
      </c>
      <c r="C88" s="131"/>
      <c r="D88" s="131"/>
      <c r="E88" s="134"/>
      <c r="F88" s="134"/>
      <c r="G88" s="134"/>
      <c r="H88" s="28"/>
      <c r="BT88" s="28"/>
      <c r="BU88" s="28"/>
      <c r="BV88" s="28"/>
      <c r="CN88" s="28"/>
    </row>
    <row r="89" spans="1:165" ht="25.5">
      <c r="A89" s="18" t="s">
        <v>169</v>
      </c>
      <c r="B89" s="29" t="s">
        <v>170</v>
      </c>
      <c r="C89" s="131"/>
      <c r="D89" s="131"/>
      <c r="E89" s="134"/>
      <c r="F89" s="134"/>
      <c r="G89" s="134"/>
      <c r="H89" s="28"/>
      <c r="BT89" s="28"/>
      <c r="BU89" s="28"/>
      <c r="BV89" s="28"/>
      <c r="CN89" s="28"/>
    </row>
    <row r="90" spans="1:165" ht="38.25">
      <c r="A90" s="18" t="s">
        <v>171</v>
      </c>
      <c r="B90" s="30" t="s">
        <v>172</v>
      </c>
      <c r="C90" s="135">
        <f t="shared" ref="C90:F90" si="36">C93+C91</f>
        <v>0</v>
      </c>
      <c r="D90" s="135">
        <f t="shared" si="36"/>
        <v>0</v>
      </c>
      <c r="E90" s="135">
        <f t="shared" si="36"/>
        <v>0</v>
      </c>
      <c r="F90" s="135">
        <f t="shared" si="36"/>
        <v>0</v>
      </c>
      <c r="G90" s="135">
        <f t="shared" ref="G90" si="37">G93+G91</f>
        <v>0</v>
      </c>
      <c r="H90" s="28"/>
      <c r="BT90" s="28"/>
      <c r="BU90" s="28"/>
      <c r="BV90" s="28"/>
      <c r="CN90" s="28"/>
    </row>
    <row r="91" spans="1:165">
      <c r="A91" s="18" t="s">
        <v>173</v>
      </c>
      <c r="B91" s="29" t="s">
        <v>174</v>
      </c>
      <c r="C91" s="135">
        <f t="shared" ref="C91:G91" si="38">C92</f>
        <v>0</v>
      </c>
      <c r="D91" s="135">
        <f t="shared" si="38"/>
        <v>0</v>
      </c>
      <c r="E91" s="135">
        <f t="shared" si="38"/>
        <v>0</v>
      </c>
      <c r="F91" s="135">
        <f t="shared" si="38"/>
        <v>0</v>
      </c>
      <c r="G91" s="135">
        <f t="shared" si="38"/>
        <v>0</v>
      </c>
      <c r="H91" s="28"/>
      <c r="BT91" s="28"/>
      <c r="BU91" s="28"/>
      <c r="BV91" s="28"/>
      <c r="CN91" s="28"/>
    </row>
    <row r="92" spans="1:165">
      <c r="A92" s="18" t="s">
        <v>175</v>
      </c>
      <c r="B92" s="29" t="s">
        <v>176</v>
      </c>
      <c r="C92" s="135"/>
      <c r="D92" s="135"/>
      <c r="E92" s="135"/>
      <c r="F92" s="135"/>
      <c r="G92" s="135"/>
      <c r="H92" s="28"/>
      <c r="BT92" s="28"/>
      <c r="BU92" s="28"/>
      <c r="BV92" s="28"/>
      <c r="CN92" s="28"/>
    </row>
    <row r="93" spans="1:165">
      <c r="A93" s="18" t="s">
        <v>177</v>
      </c>
      <c r="B93" s="29" t="s">
        <v>178</v>
      </c>
      <c r="C93" s="135">
        <f t="shared" ref="C93:G93" si="39">C94</f>
        <v>0</v>
      </c>
      <c r="D93" s="135">
        <f t="shared" si="39"/>
        <v>0</v>
      </c>
      <c r="E93" s="135">
        <f t="shared" si="39"/>
        <v>0</v>
      </c>
      <c r="F93" s="135">
        <f t="shared" si="39"/>
        <v>0</v>
      </c>
      <c r="G93" s="135">
        <f t="shared" si="39"/>
        <v>0</v>
      </c>
      <c r="H93" s="28"/>
      <c r="I93" s="28"/>
      <c r="J93" s="28"/>
      <c r="BT93" s="28"/>
      <c r="BU93" s="28"/>
      <c r="BV93" s="28"/>
      <c r="CN93" s="28"/>
    </row>
    <row r="94" spans="1:165">
      <c r="A94" s="18" t="s">
        <v>179</v>
      </c>
      <c r="B94" s="29" t="s">
        <v>180</v>
      </c>
      <c r="C94" s="131"/>
      <c r="D94" s="131"/>
      <c r="E94" s="134"/>
      <c r="F94" s="134"/>
      <c r="G94" s="134"/>
      <c r="H94" s="28"/>
      <c r="I94" s="28"/>
      <c r="J94" s="28"/>
      <c r="BT94" s="28"/>
      <c r="BU94" s="28"/>
      <c r="BV94" s="28"/>
      <c r="CN94" s="28"/>
    </row>
    <row r="95" spans="1:165" ht="38.25">
      <c r="A95" s="18" t="s">
        <v>181</v>
      </c>
      <c r="B95" s="30" t="s">
        <v>172</v>
      </c>
      <c r="C95" s="135">
        <f t="shared" ref="C95:F95" si="40">C96+C99</f>
        <v>0</v>
      </c>
      <c r="D95" s="135">
        <f t="shared" si="40"/>
        <v>0</v>
      </c>
      <c r="E95" s="135">
        <f t="shared" si="40"/>
        <v>0</v>
      </c>
      <c r="F95" s="135">
        <f t="shared" si="40"/>
        <v>0</v>
      </c>
      <c r="G95" s="135">
        <f t="shared" ref="G95" si="41">G96+G99</f>
        <v>0</v>
      </c>
      <c r="H95" s="28"/>
      <c r="I95" s="28"/>
      <c r="J95" s="28"/>
      <c r="BT95" s="28"/>
      <c r="BU95" s="28"/>
      <c r="BV95" s="28"/>
      <c r="CN95" s="28"/>
    </row>
    <row r="96" spans="1:165">
      <c r="A96" s="18" t="s">
        <v>182</v>
      </c>
      <c r="B96" s="29" t="s">
        <v>178</v>
      </c>
      <c r="C96" s="135">
        <f t="shared" ref="C96:F96" si="42">C97+C98</f>
        <v>0</v>
      </c>
      <c r="D96" s="135">
        <f t="shared" si="42"/>
        <v>0</v>
      </c>
      <c r="E96" s="135">
        <f t="shared" si="42"/>
        <v>0</v>
      </c>
      <c r="F96" s="135">
        <f t="shared" si="42"/>
        <v>0</v>
      </c>
      <c r="G96" s="135">
        <f t="shared" ref="G96" si="43">G97+G98</f>
        <v>0</v>
      </c>
      <c r="H96" s="28"/>
      <c r="I96" s="28"/>
      <c r="J96" s="28"/>
      <c r="BT96" s="28"/>
      <c r="BU96" s="28"/>
      <c r="BV96" s="28"/>
      <c r="CN96" s="28"/>
    </row>
    <row r="97" spans="1:92">
      <c r="A97" s="18" t="s">
        <v>183</v>
      </c>
      <c r="B97" s="29" t="s">
        <v>184</v>
      </c>
      <c r="C97" s="131"/>
      <c r="D97" s="131"/>
      <c r="E97" s="134"/>
      <c r="F97" s="134"/>
      <c r="G97" s="134"/>
      <c r="H97" s="28"/>
      <c r="I97" s="28"/>
      <c r="J97" s="28"/>
      <c r="BT97" s="28"/>
      <c r="BU97" s="28"/>
      <c r="BV97" s="28"/>
      <c r="CN97" s="28"/>
    </row>
    <row r="98" spans="1:92">
      <c r="A98" s="18" t="s">
        <v>185</v>
      </c>
      <c r="B98" s="29" t="s">
        <v>186</v>
      </c>
      <c r="C98" s="131"/>
      <c r="D98" s="131"/>
      <c r="E98" s="134"/>
      <c r="F98" s="134"/>
      <c r="G98" s="134"/>
      <c r="H98" s="28"/>
      <c r="I98" s="28"/>
      <c r="J98" s="28"/>
      <c r="BT98" s="28"/>
      <c r="BU98" s="28"/>
      <c r="BV98" s="28"/>
      <c r="CN98" s="28"/>
    </row>
    <row r="99" spans="1:92">
      <c r="A99" s="18" t="s">
        <v>187</v>
      </c>
      <c r="B99" s="30" t="s">
        <v>516</v>
      </c>
      <c r="C99" s="135">
        <f t="shared" ref="C99:F99" si="44">C100+C101</f>
        <v>0</v>
      </c>
      <c r="D99" s="135">
        <f t="shared" si="44"/>
        <v>0</v>
      </c>
      <c r="E99" s="135">
        <f t="shared" si="44"/>
        <v>0</v>
      </c>
      <c r="F99" s="135">
        <f t="shared" si="44"/>
        <v>0</v>
      </c>
      <c r="G99" s="135">
        <f t="shared" ref="G99" si="45">G100+G101</f>
        <v>0</v>
      </c>
      <c r="H99" s="28"/>
      <c r="I99" s="28"/>
      <c r="J99" s="28"/>
      <c r="BT99" s="28"/>
      <c r="BU99" s="28"/>
      <c r="BV99" s="28"/>
      <c r="CN99" s="28"/>
    </row>
    <row r="100" spans="1:92">
      <c r="A100" s="18" t="s">
        <v>188</v>
      </c>
      <c r="B100" s="29" t="s">
        <v>184</v>
      </c>
      <c r="C100" s="131"/>
      <c r="D100" s="131"/>
      <c r="E100" s="134"/>
      <c r="F100" s="134"/>
      <c r="G100" s="134"/>
      <c r="H100" s="28"/>
      <c r="I100" s="28"/>
      <c r="J100" s="28"/>
      <c r="BT100" s="28"/>
      <c r="BU100" s="28"/>
      <c r="BV100" s="28"/>
      <c r="CN100" s="28"/>
    </row>
    <row r="101" spans="1:92">
      <c r="A101" s="18" t="s">
        <v>189</v>
      </c>
      <c r="B101" s="29" t="s">
        <v>186</v>
      </c>
      <c r="C101" s="131"/>
      <c r="D101" s="131"/>
      <c r="E101" s="134"/>
      <c r="F101" s="134"/>
      <c r="G101" s="134"/>
      <c r="H101" s="28"/>
      <c r="I101" s="28"/>
      <c r="J101" s="28"/>
      <c r="BT101" s="28"/>
      <c r="BU101" s="28"/>
      <c r="BV101" s="28"/>
      <c r="CN101" s="28"/>
    </row>
    <row r="102" spans="1:92" ht="25.5">
      <c r="A102" s="31" t="s">
        <v>190</v>
      </c>
      <c r="B102" s="32" t="s">
        <v>191</v>
      </c>
      <c r="C102" s="135">
        <f t="shared" ref="C102:F102" si="46">C103+C106</f>
        <v>0</v>
      </c>
      <c r="D102" s="135">
        <f t="shared" si="46"/>
        <v>0</v>
      </c>
      <c r="E102" s="135">
        <f t="shared" si="46"/>
        <v>0</v>
      </c>
      <c r="F102" s="135">
        <f t="shared" si="46"/>
        <v>0</v>
      </c>
      <c r="G102" s="135">
        <f t="shared" ref="G102" si="47">G103+G106</f>
        <v>0</v>
      </c>
      <c r="H102" s="28"/>
      <c r="I102" s="28"/>
      <c r="J102" s="28"/>
      <c r="BT102" s="28"/>
      <c r="BU102" s="28"/>
      <c r="BV102" s="28"/>
      <c r="CN102" s="28"/>
    </row>
    <row r="103" spans="1:92" ht="38.25">
      <c r="A103" s="18" t="s">
        <v>192</v>
      </c>
      <c r="B103" s="32" t="s">
        <v>172</v>
      </c>
      <c r="C103" s="135">
        <f t="shared" ref="C103:F103" si="48">C104+C105</f>
        <v>0</v>
      </c>
      <c r="D103" s="135">
        <f t="shared" si="48"/>
        <v>0</v>
      </c>
      <c r="E103" s="135">
        <f t="shared" si="48"/>
        <v>0</v>
      </c>
      <c r="F103" s="135">
        <f t="shared" si="48"/>
        <v>0</v>
      </c>
      <c r="G103" s="135">
        <f t="shared" ref="G103" si="49">G104+G105</f>
        <v>0</v>
      </c>
      <c r="H103" s="28"/>
      <c r="I103" s="28"/>
      <c r="J103" s="28"/>
      <c r="BT103" s="28"/>
      <c r="BU103" s="28"/>
      <c r="BV103" s="28"/>
      <c r="CN103" s="28"/>
    </row>
    <row r="104" spans="1:92">
      <c r="A104" s="18" t="s">
        <v>193</v>
      </c>
      <c r="B104" s="18" t="s">
        <v>194</v>
      </c>
      <c r="C104" s="135"/>
      <c r="D104" s="135"/>
      <c r="E104" s="135"/>
      <c r="F104" s="135"/>
      <c r="G104" s="135"/>
      <c r="H104" s="28"/>
      <c r="I104" s="28"/>
      <c r="J104" s="28"/>
      <c r="BT104" s="28"/>
      <c r="BU104" s="28"/>
      <c r="BV104" s="28"/>
      <c r="CN104" s="28"/>
    </row>
    <row r="105" spans="1:92" ht="26.25" customHeight="1">
      <c r="A105" s="18" t="s">
        <v>195</v>
      </c>
      <c r="B105" s="18" t="s">
        <v>196</v>
      </c>
      <c r="C105" s="135"/>
      <c r="D105" s="135"/>
      <c r="E105" s="135"/>
      <c r="F105" s="135"/>
      <c r="G105" s="135"/>
      <c r="H105" s="28"/>
      <c r="I105" s="28"/>
      <c r="J105" s="28"/>
      <c r="BT105" s="28"/>
      <c r="BU105" s="28"/>
      <c r="BV105" s="28"/>
      <c r="CN105" s="28"/>
    </row>
    <row r="106" spans="1:92">
      <c r="A106" s="35"/>
      <c r="B106" s="33" t="s">
        <v>197</v>
      </c>
      <c r="C106" s="135">
        <f t="shared" ref="C106:G108" si="50">C107</f>
        <v>0</v>
      </c>
      <c r="D106" s="135">
        <f t="shared" si="50"/>
        <v>0</v>
      </c>
      <c r="E106" s="135">
        <f t="shared" si="50"/>
        <v>0</v>
      </c>
      <c r="F106" s="135">
        <f t="shared" si="50"/>
        <v>0</v>
      </c>
      <c r="G106" s="135">
        <f t="shared" si="50"/>
        <v>0</v>
      </c>
      <c r="H106" s="28"/>
      <c r="I106" s="28"/>
      <c r="J106" s="28"/>
      <c r="BT106" s="28"/>
      <c r="BU106" s="28"/>
      <c r="BV106" s="28"/>
      <c r="CN106" s="28"/>
    </row>
    <row r="107" spans="1:92">
      <c r="A107" s="18" t="s">
        <v>198</v>
      </c>
      <c r="B107" s="33" t="s">
        <v>199</v>
      </c>
      <c r="C107" s="135">
        <f t="shared" si="50"/>
        <v>0</v>
      </c>
      <c r="D107" s="135">
        <f t="shared" si="50"/>
        <v>0</v>
      </c>
      <c r="E107" s="135">
        <f t="shared" si="50"/>
        <v>0</v>
      </c>
      <c r="F107" s="135">
        <f t="shared" si="50"/>
        <v>0</v>
      </c>
      <c r="G107" s="135">
        <f t="shared" si="50"/>
        <v>0</v>
      </c>
      <c r="H107" s="28"/>
      <c r="I107" s="28"/>
      <c r="J107" s="28"/>
      <c r="BT107" s="28"/>
      <c r="BU107" s="28"/>
      <c r="BV107" s="28"/>
      <c r="CN107" s="28"/>
    </row>
    <row r="108" spans="1:92" ht="25.5">
      <c r="A108" s="18" t="s">
        <v>200</v>
      </c>
      <c r="B108" s="33" t="s">
        <v>201</v>
      </c>
      <c r="C108" s="135">
        <f t="shared" si="50"/>
        <v>0</v>
      </c>
      <c r="D108" s="135">
        <f t="shared" si="50"/>
        <v>0</v>
      </c>
      <c r="E108" s="135">
        <f t="shared" si="50"/>
        <v>0</v>
      </c>
      <c r="F108" s="135">
        <f t="shared" si="50"/>
        <v>0</v>
      </c>
      <c r="G108" s="135">
        <f t="shared" si="50"/>
        <v>0</v>
      </c>
      <c r="H108" s="28"/>
      <c r="I108" s="28"/>
      <c r="J108" s="28"/>
      <c r="BT108" s="28"/>
      <c r="BU108" s="28"/>
      <c r="BV108" s="28"/>
      <c r="CN108" s="28"/>
    </row>
    <row r="109" spans="1:92">
      <c r="A109" s="18" t="s">
        <v>202</v>
      </c>
      <c r="B109" s="34" t="s">
        <v>203</v>
      </c>
      <c r="C109" s="131"/>
      <c r="D109" s="131"/>
      <c r="E109" s="134"/>
      <c r="F109" s="135"/>
      <c r="G109" s="134"/>
      <c r="CN109" s="28"/>
    </row>
    <row r="110" spans="1:92" ht="12" customHeight="1">
      <c r="A110" s="32" t="s">
        <v>204</v>
      </c>
      <c r="B110" s="32" t="s">
        <v>205</v>
      </c>
      <c r="C110" s="135">
        <f t="shared" ref="C110:G110" si="51">C111</f>
        <v>0</v>
      </c>
      <c r="D110" s="135">
        <f t="shared" si="51"/>
        <v>0</v>
      </c>
      <c r="E110" s="135">
        <f t="shared" si="51"/>
        <v>-1020603</v>
      </c>
      <c r="F110" s="135">
        <f t="shared" si="51"/>
        <v>970571</v>
      </c>
      <c r="G110" s="135">
        <f t="shared" si="51"/>
        <v>-1991174</v>
      </c>
      <c r="CN110" s="28"/>
    </row>
    <row r="111" spans="1:92" ht="25.5">
      <c r="A111" s="18" t="s">
        <v>206</v>
      </c>
      <c r="B111" s="18" t="s">
        <v>207</v>
      </c>
      <c r="C111" s="131"/>
      <c r="D111" s="131"/>
      <c r="E111" s="134">
        <v>-1020603</v>
      </c>
      <c r="F111" s="133">
        <f>E111-G111</f>
        <v>970571</v>
      </c>
      <c r="G111" s="134">
        <v>-1991174</v>
      </c>
      <c r="CN111" s="28"/>
    </row>
    <row r="112" spans="1:92">
      <c r="CN112" s="28"/>
    </row>
    <row r="113" spans="92:92">
      <c r="CN113" s="28"/>
    </row>
    <row r="114" spans="92:92">
      <c r="CN114" s="28"/>
    </row>
    <row r="115" spans="92:92">
      <c r="CN115" s="28"/>
    </row>
    <row r="116" spans="92:92">
      <c r="CN116" s="28"/>
    </row>
    <row r="117" spans="92:92">
      <c r="CN117" s="28"/>
    </row>
    <row r="118" spans="92:92">
      <c r="CN118" s="28"/>
    </row>
    <row r="119" spans="92:92">
      <c r="CN119" s="28"/>
    </row>
    <row r="120" spans="92:92">
      <c r="CN120" s="28"/>
    </row>
    <row r="121" spans="92:92">
      <c r="CN121" s="28"/>
    </row>
    <row r="122" spans="92:92">
      <c r="CN122" s="28"/>
    </row>
    <row r="123" spans="92:92">
      <c r="CN123" s="28"/>
    </row>
    <row r="124" spans="92:92">
      <c r="CN124" s="28"/>
    </row>
    <row r="125" spans="92:92">
      <c r="CN125" s="28"/>
    </row>
    <row r="126" spans="92:92">
      <c r="CN126" s="28"/>
    </row>
    <row r="127" spans="92:92">
      <c r="CN127" s="28"/>
    </row>
    <row r="128" spans="92:92">
      <c r="CN128" s="28"/>
    </row>
    <row r="129" spans="92:92">
      <c r="CN129" s="28"/>
    </row>
    <row r="130" spans="92:92">
      <c r="CN130" s="28"/>
    </row>
    <row r="131" spans="92:92">
      <c r="CN131" s="28"/>
    </row>
    <row r="132" spans="92:92">
      <c r="CN132" s="28"/>
    </row>
    <row r="133" spans="92:92">
      <c r="CN133" s="28"/>
    </row>
    <row r="134" spans="92:92">
      <c r="CN134" s="28"/>
    </row>
    <row r="135" spans="92:92">
      <c r="CN135" s="28"/>
    </row>
    <row r="136" spans="92:92">
      <c r="CN136" s="28"/>
    </row>
    <row r="137" spans="92:92">
      <c r="CN137" s="28"/>
    </row>
    <row r="138" spans="92:92">
      <c r="CN138" s="28"/>
    </row>
    <row r="139" spans="92:92">
      <c r="CN139" s="28"/>
    </row>
    <row r="140" spans="92:92">
      <c r="CN140" s="28"/>
    </row>
    <row r="141" spans="92:92">
      <c r="CN141" s="28"/>
    </row>
    <row r="142" spans="92:92">
      <c r="CN142" s="28"/>
    </row>
    <row r="143" spans="92:92">
      <c r="CN143" s="28"/>
    </row>
    <row r="144" spans="92:92">
      <c r="CN144" s="28"/>
    </row>
    <row r="145" spans="1:92" s="6" customFormat="1">
      <c r="A145" s="36"/>
      <c r="B145" s="11"/>
      <c r="C145" s="37"/>
      <c r="D145" s="37"/>
      <c r="E145" s="11"/>
      <c r="F145" s="11"/>
      <c r="CN145" s="28"/>
    </row>
    <row r="146" spans="1:92" s="6" customFormat="1">
      <c r="A146" s="36"/>
      <c r="B146" s="11"/>
      <c r="C146" s="37"/>
      <c r="D146" s="37"/>
      <c r="E146" s="11"/>
      <c r="F146" s="11"/>
      <c r="CN146" s="28"/>
    </row>
    <row r="147" spans="1:92" s="6" customFormat="1">
      <c r="A147" s="36"/>
      <c r="B147" s="11"/>
      <c r="C147" s="37"/>
      <c r="D147" s="37"/>
      <c r="E147" s="11"/>
      <c r="F147" s="11"/>
      <c r="CN147" s="28"/>
    </row>
    <row r="148" spans="1:92" s="6" customFormat="1">
      <c r="A148" s="36"/>
      <c r="B148" s="11"/>
      <c r="C148" s="37"/>
      <c r="D148" s="37"/>
      <c r="E148" s="11"/>
      <c r="F148" s="11"/>
      <c r="CN148" s="28"/>
    </row>
    <row r="149" spans="1:92" s="6" customFormat="1">
      <c r="A149" s="36"/>
      <c r="B149" s="11"/>
      <c r="C149" s="37"/>
      <c r="D149" s="37"/>
      <c r="E149" s="11"/>
      <c r="F149" s="11"/>
      <c r="CN149" s="28"/>
    </row>
    <row r="150" spans="1:92" s="6" customFormat="1">
      <c r="A150" s="36"/>
      <c r="B150" s="11"/>
      <c r="C150" s="37"/>
      <c r="D150" s="37"/>
      <c r="E150" s="11"/>
      <c r="F150" s="11"/>
      <c r="CN150" s="28"/>
    </row>
    <row r="151" spans="1:92" s="6" customFormat="1">
      <c r="A151" s="36"/>
      <c r="B151" s="11"/>
      <c r="C151" s="37"/>
      <c r="D151" s="37"/>
      <c r="E151" s="11"/>
      <c r="F151" s="11"/>
      <c r="CN151" s="28"/>
    </row>
    <row r="152" spans="1:92" s="6" customFormat="1">
      <c r="A152" s="36"/>
      <c r="B152" s="11"/>
      <c r="C152" s="37"/>
      <c r="D152" s="37"/>
      <c r="E152" s="11"/>
      <c r="F152" s="11"/>
      <c r="CN152" s="28"/>
    </row>
    <row r="153" spans="1:92" s="6" customFormat="1">
      <c r="A153" s="36"/>
      <c r="B153" s="11"/>
      <c r="C153" s="37"/>
      <c r="D153" s="37"/>
      <c r="E153" s="11"/>
      <c r="F153" s="11"/>
      <c r="CN153" s="28"/>
    </row>
    <row r="154" spans="1:92" s="6" customFormat="1">
      <c r="A154" s="36"/>
      <c r="B154" s="11"/>
      <c r="C154" s="37"/>
      <c r="D154" s="37"/>
      <c r="E154" s="11"/>
      <c r="F154" s="11"/>
      <c r="CN154" s="28"/>
    </row>
    <row r="155" spans="1:92" s="6" customFormat="1">
      <c r="A155" s="36"/>
      <c r="B155" s="11"/>
      <c r="C155" s="37"/>
      <c r="D155" s="37"/>
      <c r="E155" s="11"/>
      <c r="F155" s="11"/>
      <c r="CN155" s="28"/>
    </row>
    <row r="156" spans="1:92" s="6" customFormat="1">
      <c r="A156" s="36"/>
      <c r="B156" s="11"/>
      <c r="C156" s="37"/>
      <c r="D156" s="37"/>
      <c r="E156" s="11"/>
      <c r="F156" s="11"/>
      <c r="CN156" s="28"/>
    </row>
  </sheetData>
  <protectedRanges>
    <protectedRange sqref="E71 E80 G71 G80" name="Zonă1_8" securityDescriptor="O:WDG:WDD:(A;;CC;;;AN)(A;;CC;;;AU)(A;;CC;;;WD)"/>
  </protectedRanges>
  <mergeCells count="32">
    <mergeCell ref="EX4:FB4"/>
    <mergeCell ref="FC4:FG4"/>
    <mergeCell ref="DT4:DX4"/>
    <mergeCell ref="DY4:EC4"/>
    <mergeCell ref="ED4:EH4"/>
    <mergeCell ref="EI4:EM4"/>
    <mergeCell ref="EN4:ER4"/>
    <mergeCell ref="ES4:EW4"/>
    <mergeCell ref="DO4:DS4"/>
    <mergeCell ref="BL4:BP4"/>
    <mergeCell ref="BQ4:BU4"/>
    <mergeCell ref="BV4:BZ4"/>
    <mergeCell ref="CA4:CE4"/>
    <mergeCell ref="CF4:CJ4"/>
    <mergeCell ref="CK4:CO4"/>
    <mergeCell ref="CP4:CT4"/>
    <mergeCell ref="CU4:CY4"/>
    <mergeCell ref="CZ4:DD4"/>
    <mergeCell ref="DE4:DI4"/>
    <mergeCell ref="DJ4:DN4"/>
    <mergeCell ref="BG4:BK4"/>
    <mergeCell ref="G4:H4"/>
    <mergeCell ref="I4:M4"/>
    <mergeCell ref="N4:R4"/>
    <mergeCell ref="S4:W4"/>
    <mergeCell ref="X4:AB4"/>
    <mergeCell ref="AC4:AG4"/>
    <mergeCell ref="AH4:AL4"/>
    <mergeCell ref="AM4:AQ4"/>
    <mergeCell ref="AR4:AV4"/>
    <mergeCell ref="AW4:BA4"/>
    <mergeCell ref="BB4:BF4"/>
  </mergeCells>
  <pageMargins left="0.75" right="0.75" top="1" bottom="1" header="0.5" footer="0.5"/>
  <pageSetup paperSize="9" scale="6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00CC"/>
  </sheetPr>
  <dimension ref="A1:IT305"/>
  <sheetViews>
    <sheetView zoomScale="90" zoomScaleNormal="90" workbookViewId="0">
      <pane xSplit="3" ySplit="6" topLeftCell="D7" activePane="bottomRight" state="frozen"/>
      <selection activeCell="G7" sqref="G7:H290"/>
      <selection pane="topRight" activeCell="G7" sqref="G7:H290"/>
      <selection pane="bottomLeft" activeCell="G7" sqref="G7:H290"/>
      <selection pane="bottomRight" activeCell="M288" sqref="M288"/>
    </sheetView>
  </sheetViews>
  <sheetFormatPr defaultRowHeight="15"/>
  <cols>
    <col min="1" max="1" width="14.42578125" style="38" customWidth="1"/>
    <col min="2" max="2" width="71.28515625" style="40" customWidth="1"/>
    <col min="3" max="3" width="0.140625" style="40" customWidth="1"/>
    <col min="4" max="4" width="15.28515625" style="40" customWidth="1"/>
    <col min="5" max="5" width="15.42578125" style="40" customWidth="1"/>
    <col min="6" max="6" width="15.7109375" style="40" bestFit="1" customWidth="1"/>
    <col min="7" max="7" width="15.42578125" style="40" bestFit="1" customWidth="1"/>
    <col min="8" max="8" width="14.5703125" style="40" bestFit="1" customWidth="1"/>
    <col min="9" max="9" width="15.5703125" style="41" customWidth="1"/>
    <col min="10" max="10" width="11.5703125" style="41" bestFit="1" customWidth="1"/>
    <col min="11" max="16384" width="9.140625" style="41"/>
  </cols>
  <sheetData>
    <row r="1" spans="1:11" ht="20.25">
      <c r="B1" s="112" t="s">
        <v>518</v>
      </c>
      <c r="C1" s="39"/>
    </row>
    <row r="2" spans="1:11">
      <c r="B2" s="39"/>
      <c r="C2" s="39"/>
    </row>
    <row r="3" spans="1:11">
      <c r="B3" s="39"/>
      <c r="C3" s="39"/>
      <c r="D3" s="42"/>
    </row>
    <row r="4" spans="1:11">
      <c r="D4" s="43"/>
      <c r="E4" s="43"/>
      <c r="F4" s="44"/>
      <c r="G4" s="45"/>
      <c r="H4" s="46" t="s">
        <v>0</v>
      </c>
    </row>
    <row r="5" spans="1:11" s="50" customFormat="1" ht="75">
      <c r="A5" s="47"/>
      <c r="B5" s="48" t="s">
        <v>2</v>
      </c>
      <c r="C5" s="48"/>
      <c r="D5" s="48" t="s">
        <v>208</v>
      </c>
      <c r="E5" s="49" t="s">
        <v>209</v>
      </c>
      <c r="F5" s="49" t="s">
        <v>210</v>
      </c>
      <c r="G5" s="48" t="s">
        <v>211</v>
      </c>
      <c r="H5" s="48" t="s">
        <v>212</v>
      </c>
    </row>
    <row r="6" spans="1:11">
      <c r="A6" s="51"/>
      <c r="B6" s="52" t="s">
        <v>213</v>
      </c>
      <c r="C6" s="52"/>
      <c r="D6" s="53"/>
      <c r="E6" s="53"/>
      <c r="F6" s="53"/>
      <c r="G6" s="53"/>
      <c r="H6" s="53"/>
    </row>
    <row r="7" spans="1:11" s="58" customFormat="1" ht="16.5" customHeight="1">
      <c r="A7" s="54" t="s">
        <v>214</v>
      </c>
      <c r="B7" s="55" t="s">
        <v>215</v>
      </c>
      <c r="C7" s="114">
        <f t="shared" ref="C7:H7" si="0">+C8+C16</f>
        <v>0</v>
      </c>
      <c r="D7" s="114">
        <f t="shared" si="0"/>
        <v>482642370</v>
      </c>
      <c r="E7" s="114">
        <f t="shared" si="0"/>
        <v>447645540</v>
      </c>
      <c r="F7" s="114">
        <f t="shared" si="0"/>
        <v>447645540</v>
      </c>
      <c r="G7" s="114">
        <f t="shared" si="0"/>
        <v>443945830.47000003</v>
      </c>
      <c r="H7" s="114">
        <f t="shared" si="0"/>
        <v>40679578</v>
      </c>
      <c r="I7" s="114">
        <f t="shared" ref="I7" si="1">+I8+I16</f>
        <v>403266252.46999997</v>
      </c>
      <c r="J7" s="57"/>
      <c r="K7" s="57"/>
    </row>
    <row r="8" spans="1:11" s="58" customFormat="1">
      <c r="A8" s="54" t="s">
        <v>216</v>
      </c>
      <c r="B8" s="59" t="s">
        <v>217</v>
      </c>
      <c r="C8" s="115">
        <f>+C9+C10+C13+C11+C12+C15+C258+C14</f>
        <v>0</v>
      </c>
      <c r="D8" s="115">
        <f t="shared" ref="D8:H8" si="2">+D9+D10+D13+D11+D12+D15+D258+D14</f>
        <v>482040370</v>
      </c>
      <c r="E8" s="115">
        <f t="shared" si="2"/>
        <v>447043540</v>
      </c>
      <c r="F8" s="115">
        <f t="shared" si="2"/>
        <v>447043540</v>
      </c>
      <c r="G8" s="115">
        <f t="shared" si="2"/>
        <v>443945830.47000003</v>
      </c>
      <c r="H8" s="115">
        <f t="shared" si="2"/>
        <v>40679578</v>
      </c>
      <c r="I8" s="115">
        <f t="shared" ref="I8" si="3">+I9+I10+I13+I11+I12+I15+I258+I14</f>
        <v>403266252.46999997</v>
      </c>
      <c r="J8" s="57"/>
      <c r="K8" s="57"/>
    </row>
    <row r="9" spans="1:11" s="58" customFormat="1">
      <c r="A9" s="54" t="s">
        <v>218</v>
      </c>
      <c r="B9" s="59" t="s">
        <v>219</v>
      </c>
      <c r="C9" s="115">
        <f t="shared" ref="C9:H9" si="4">+C23</f>
        <v>0</v>
      </c>
      <c r="D9" s="115">
        <f t="shared" si="4"/>
        <v>4920310</v>
      </c>
      <c r="E9" s="115">
        <f t="shared" si="4"/>
        <v>4920310</v>
      </c>
      <c r="F9" s="115">
        <f t="shared" si="4"/>
        <v>4920310</v>
      </c>
      <c r="G9" s="115">
        <f t="shared" si="4"/>
        <v>4488841</v>
      </c>
      <c r="H9" s="115">
        <f t="shared" si="4"/>
        <v>403051</v>
      </c>
      <c r="I9" s="115">
        <f t="shared" ref="I9" si="5">+I23</f>
        <v>4085790</v>
      </c>
      <c r="J9" s="57"/>
      <c r="K9" s="57"/>
    </row>
    <row r="10" spans="1:11" s="58" customFormat="1" ht="16.5" customHeight="1">
      <c r="A10" s="54" t="s">
        <v>220</v>
      </c>
      <c r="B10" s="59" t="s">
        <v>221</v>
      </c>
      <c r="C10" s="115">
        <f>+C43</f>
        <v>0</v>
      </c>
      <c r="D10" s="115">
        <f t="shared" ref="D10:H10" si="6">+D43</f>
        <v>349141970</v>
      </c>
      <c r="E10" s="115">
        <f t="shared" si="6"/>
        <v>314145140</v>
      </c>
      <c r="F10" s="115">
        <f t="shared" si="6"/>
        <v>314145140</v>
      </c>
      <c r="G10" s="115">
        <f t="shared" si="6"/>
        <v>311964068.85000002</v>
      </c>
      <c r="H10" s="115">
        <f t="shared" si="6"/>
        <v>28300215.340000004</v>
      </c>
      <c r="I10" s="115">
        <f t="shared" ref="I10" si="7">+I43</f>
        <v>283663853.50999999</v>
      </c>
      <c r="J10" s="57"/>
      <c r="K10" s="57"/>
    </row>
    <row r="11" spans="1:11" s="58" customFormat="1">
      <c r="A11" s="54" t="s">
        <v>222</v>
      </c>
      <c r="B11" s="59" t="s">
        <v>223</v>
      </c>
      <c r="C11" s="115">
        <f>+C71</f>
        <v>0</v>
      </c>
      <c r="D11" s="115">
        <f t="shared" ref="D11:H11" si="8">+D71</f>
        <v>0</v>
      </c>
      <c r="E11" s="115">
        <f t="shared" si="8"/>
        <v>0</v>
      </c>
      <c r="F11" s="115">
        <f t="shared" si="8"/>
        <v>0</v>
      </c>
      <c r="G11" s="115">
        <f t="shared" si="8"/>
        <v>0</v>
      </c>
      <c r="H11" s="115">
        <f t="shared" si="8"/>
        <v>0</v>
      </c>
      <c r="I11" s="115">
        <f t="shared" ref="I11" si="9">+I71</f>
        <v>0</v>
      </c>
      <c r="J11" s="57"/>
      <c r="K11" s="57"/>
    </row>
    <row r="12" spans="1:11" s="58" customFormat="1" ht="30">
      <c r="A12" s="54" t="s">
        <v>224</v>
      </c>
      <c r="B12" s="59" t="s">
        <v>225</v>
      </c>
      <c r="C12" s="115">
        <f>C259</f>
        <v>0</v>
      </c>
      <c r="D12" s="115">
        <f t="shared" ref="D12:H12" si="10">D259</f>
        <v>113331870</v>
      </c>
      <c r="E12" s="115">
        <f t="shared" si="10"/>
        <v>113331870</v>
      </c>
      <c r="F12" s="115">
        <f t="shared" si="10"/>
        <v>113331870</v>
      </c>
      <c r="G12" s="115">
        <f t="shared" si="10"/>
        <v>113323709</v>
      </c>
      <c r="H12" s="115">
        <f t="shared" si="10"/>
        <v>11131809</v>
      </c>
      <c r="I12" s="115">
        <f t="shared" ref="I12" si="11">I259</f>
        <v>102191900</v>
      </c>
      <c r="J12" s="57"/>
      <c r="K12" s="57"/>
    </row>
    <row r="13" spans="1:11" s="58" customFormat="1" ht="16.5" customHeight="1">
      <c r="A13" s="54" t="s">
        <v>226</v>
      </c>
      <c r="B13" s="59" t="s">
        <v>227</v>
      </c>
      <c r="C13" s="115">
        <f>C278</f>
        <v>0</v>
      </c>
      <c r="D13" s="115">
        <f t="shared" ref="D13:H13" si="12">D278</f>
        <v>14646220</v>
      </c>
      <c r="E13" s="115">
        <f t="shared" si="12"/>
        <v>14646220</v>
      </c>
      <c r="F13" s="115">
        <f t="shared" si="12"/>
        <v>14646220</v>
      </c>
      <c r="G13" s="115">
        <f t="shared" si="12"/>
        <v>14564532</v>
      </c>
      <c r="H13" s="115">
        <f t="shared" si="12"/>
        <v>950772</v>
      </c>
      <c r="I13" s="115">
        <f t="shared" ref="I13" si="13">I278</f>
        <v>13613760</v>
      </c>
      <c r="J13" s="57"/>
      <c r="K13" s="57"/>
    </row>
    <row r="14" spans="1:11" s="58" customFormat="1" ht="30">
      <c r="A14" s="54" t="s">
        <v>228</v>
      </c>
      <c r="B14" s="59" t="s">
        <v>229</v>
      </c>
      <c r="C14" s="115">
        <f>C287</f>
        <v>0</v>
      </c>
      <c r="D14" s="115">
        <f t="shared" ref="D14:H14" si="14">D287</f>
        <v>0</v>
      </c>
      <c r="E14" s="115">
        <f t="shared" si="14"/>
        <v>0</v>
      </c>
      <c r="F14" s="115">
        <f t="shared" si="14"/>
        <v>0</v>
      </c>
      <c r="G14" s="115">
        <f t="shared" si="14"/>
        <v>0</v>
      </c>
      <c r="H14" s="115">
        <f t="shared" si="14"/>
        <v>0</v>
      </c>
      <c r="I14" s="115">
        <f t="shared" ref="I14" si="15">I287</f>
        <v>0</v>
      </c>
      <c r="J14" s="57"/>
      <c r="K14" s="57"/>
    </row>
    <row r="15" spans="1:11" s="58" customFormat="1" ht="16.5" customHeight="1">
      <c r="A15" s="54" t="s">
        <v>230</v>
      </c>
      <c r="B15" s="59" t="s">
        <v>231</v>
      </c>
      <c r="C15" s="115">
        <f>C74</f>
        <v>0</v>
      </c>
      <c r="D15" s="115">
        <f t="shared" ref="D15:H15" si="16">D74</f>
        <v>0</v>
      </c>
      <c r="E15" s="115">
        <f t="shared" si="16"/>
        <v>0</v>
      </c>
      <c r="F15" s="115">
        <f t="shared" si="16"/>
        <v>0</v>
      </c>
      <c r="G15" s="115">
        <f t="shared" si="16"/>
        <v>0</v>
      </c>
      <c r="H15" s="115">
        <f t="shared" si="16"/>
        <v>0</v>
      </c>
      <c r="I15" s="115">
        <f t="shared" ref="I15" si="17">I74</f>
        <v>0</v>
      </c>
      <c r="J15" s="57"/>
      <c r="K15" s="57"/>
    </row>
    <row r="16" spans="1:11" s="58" customFormat="1" ht="16.5" customHeight="1">
      <c r="A16" s="54" t="s">
        <v>232</v>
      </c>
      <c r="B16" s="59" t="s">
        <v>233</v>
      </c>
      <c r="C16" s="115">
        <f>C77</f>
        <v>0</v>
      </c>
      <c r="D16" s="115">
        <f t="shared" ref="D16:H16" si="18">D77</f>
        <v>602000</v>
      </c>
      <c r="E16" s="115">
        <f t="shared" si="18"/>
        <v>602000</v>
      </c>
      <c r="F16" s="115">
        <f t="shared" si="18"/>
        <v>602000</v>
      </c>
      <c r="G16" s="115">
        <f t="shared" si="18"/>
        <v>0</v>
      </c>
      <c r="H16" s="115">
        <f t="shared" si="18"/>
        <v>0</v>
      </c>
      <c r="I16" s="115">
        <f t="shared" ref="I16" si="19">I77</f>
        <v>0</v>
      </c>
      <c r="J16" s="57"/>
      <c r="K16" s="57"/>
    </row>
    <row r="17" spans="1:247" s="58" customFormat="1">
      <c r="A17" s="54" t="s">
        <v>234</v>
      </c>
      <c r="B17" s="59" t="s">
        <v>235</v>
      </c>
      <c r="C17" s="115">
        <f>C78</f>
        <v>0</v>
      </c>
      <c r="D17" s="115">
        <f t="shared" ref="D17:H17" si="20">D78</f>
        <v>602000</v>
      </c>
      <c r="E17" s="115">
        <f t="shared" si="20"/>
        <v>602000</v>
      </c>
      <c r="F17" s="115">
        <f t="shared" si="20"/>
        <v>602000</v>
      </c>
      <c r="G17" s="115">
        <f t="shared" si="20"/>
        <v>0</v>
      </c>
      <c r="H17" s="115">
        <f t="shared" si="20"/>
        <v>0</v>
      </c>
      <c r="I17" s="115">
        <f t="shared" ref="I17" si="21">I78</f>
        <v>0</v>
      </c>
      <c r="J17" s="57"/>
      <c r="K17" s="57"/>
    </row>
    <row r="18" spans="1:247" s="58" customFormat="1" ht="30">
      <c r="A18" s="54" t="s">
        <v>236</v>
      </c>
      <c r="B18" s="59" t="s">
        <v>237</v>
      </c>
      <c r="C18" s="115">
        <f>C258+C286</f>
        <v>0</v>
      </c>
      <c r="D18" s="115">
        <f t="shared" ref="D18:H18" si="22">D258+D286</f>
        <v>0</v>
      </c>
      <c r="E18" s="115">
        <f t="shared" si="22"/>
        <v>0</v>
      </c>
      <c r="F18" s="115">
        <f t="shared" si="22"/>
        <v>0</v>
      </c>
      <c r="G18" s="115">
        <f t="shared" si="22"/>
        <v>-476982.38</v>
      </c>
      <c r="H18" s="115">
        <f t="shared" si="22"/>
        <v>-106269.34000000001</v>
      </c>
      <c r="I18" s="115">
        <f t="shared" ref="I18" si="23">I258+I286</f>
        <v>-370713.04000000004</v>
      </c>
      <c r="J18" s="57"/>
      <c r="K18" s="57"/>
    </row>
    <row r="19" spans="1:247" s="58" customFormat="1" ht="16.5" customHeight="1">
      <c r="A19" s="54" t="s">
        <v>238</v>
      </c>
      <c r="B19" s="59" t="s">
        <v>239</v>
      </c>
      <c r="C19" s="115">
        <f t="shared" ref="C19:H19" si="24">+C20+C16</f>
        <v>0</v>
      </c>
      <c r="D19" s="115">
        <f t="shared" si="24"/>
        <v>482642370</v>
      </c>
      <c r="E19" s="115">
        <f t="shared" si="24"/>
        <v>447645540</v>
      </c>
      <c r="F19" s="115">
        <f t="shared" si="24"/>
        <v>447645540</v>
      </c>
      <c r="G19" s="115">
        <f t="shared" si="24"/>
        <v>443945830.47000003</v>
      </c>
      <c r="H19" s="115">
        <f t="shared" si="24"/>
        <v>40679578</v>
      </c>
      <c r="I19" s="115">
        <f t="shared" ref="I19" si="25">+I20+I16</f>
        <v>403266252.46999997</v>
      </c>
      <c r="J19" s="57"/>
      <c r="K19" s="57"/>
    </row>
    <row r="20" spans="1:247" s="58" customFormat="1">
      <c r="A20" s="54" t="s">
        <v>240</v>
      </c>
      <c r="B20" s="59" t="s">
        <v>217</v>
      </c>
      <c r="C20" s="115">
        <f>C9+C10+C11+C12+C13+C15+C258+C14</f>
        <v>0</v>
      </c>
      <c r="D20" s="115">
        <f t="shared" ref="D20:H20" si="26">D9+D10+D11+D12+D13+D15+D258+D14</f>
        <v>482040370</v>
      </c>
      <c r="E20" s="115">
        <f t="shared" si="26"/>
        <v>447043540</v>
      </c>
      <c r="F20" s="115">
        <f t="shared" si="26"/>
        <v>447043540</v>
      </c>
      <c r="G20" s="115">
        <f t="shared" si="26"/>
        <v>443945830.47000003</v>
      </c>
      <c r="H20" s="115">
        <f t="shared" si="26"/>
        <v>40679578</v>
      </c>
      <c r="I20" s="115">
        <f t="shared" ref="I20" si="27">I9+I10+I11+I12+I13+I15+I258+I14</f>
        <v>403266252.46999997</v>
      </c>
      <c r="J20" s="57"/>
      <c r="K20" s="57"/>
    </row>
    <row r="21" spans="1:247" s="58" customFormat="1" ht="16.5" customHeight="1">
      <c r="A21" s="60" t="s">
        <v>241</v>
      </c>
      <c r="B21" s="59" t="s">
        <v>242</v>
      </c>
      <c r="C21" s="115">
        <f>+C22+C77+C258</f>
        <v>0</v>
      </c>
      <c r="D21" s="115">
        <f t="shared" ref="D21:H21" si="28">+D22+D77+D258</f>
        <v>467996150</v>
      </c>
      <c r="E21" s="115">
        <f t="shared" si="28"/>
        <v>432999320</v>
      </c>
      <c r="F21" s="115">
        <f t="shared" si="28"/>
        <v>432999320</v>
      </c>
      <c r="G21" s="115">
        <f t="shared" si="28"/>
        <v>429381298.47000003</v>
      </c>
      <c r="H21" s="115">
        <f t="shared" si="28"/>
        <v>39728806</v>
      </c>
      <c r="I21" s="115">
        <f t="shared" ref="I21" si="29">+I22+I77+I258</f>
        <v>389652492.46999997</v>
      </c>
      <c r="J21" s="57"/>
      <c r="K21" s="57"/>
    </row>
    <row r="22" spans="1:247" s="58" customFormat="1" ht="16.5" customHeight="1">
      <c r="A22" s="54" t="s">
        <v>243</v>
      </c>
      <c r="B22" s="59" t="s">
        <v>217</v>
      </c>
      <c r="C22" s="115">
        <f>+C23+C43+C71+C259+C74+C287</f>
        <v>0</v>
      </c>
      <c r="D22" s="115">
        <f t="shared" ref="D22:H22" si="30">+D23+D43+D71+D259+D74+D287</f>
        <v>467394150</v>
      </c>
      <c r="E22" s="115">
        <f t="shared" si="30"/>
        <v>432397320</v>
      </c>
      <c r="F22" s="115">
        <f t="shared" si="30"/>
        <v>432397320</v>
      </c>
      <c r="G22" s="115">
        <f t="shared" si="30"/>
        <v>429776618.85000002</v>
      </c>
      <c r="H22" s="115">
        <f t="shared" si="30"/>
        <v>39835075.340000004</v>
      </c>
      <c r="I22" s="115">
        <f t="shared" ref="I22" si="31">+I23+I43+I71+I259+I74+I287</f>
        <v>389941543.50999999</v>
      </c>
      <c r="J22" s="57"/>
      <c r="K22" s="57"/>
    </row>
    <row r="23" spans="1:247" s="58" customFormat="1">
      <c r="A23" s="54" t="s">
        <v>244</v>
      </c>
      <c r="B23" s="59" t="s">
        <v>219</v>
      </c>
      <c r="C23" s="115">
        <f t="shared" ref="C23:H23" si="32">+C24+C36+C34</f>
        <v>0</v>
      </c>
      <c r="D23" s="115">
        <f t="shared" si="32"/>
        <v>4920310</v>
      </c>
      <c r="E23" s="115">
        <f t="shared" si="32"/>
        <v>4920310</v>
      </c>
      <c r="F23" s="115">
        <f t="shared" si="32"/>
        <v>4920310</v>
      </c>
      <c r="G23" s="115">
        <f t="shared" si="32"/>
        <v>4488841</v>
      </c>
      <c r="H23" s="115">
        <f t="shared" si="32"/>
        <v>403051</v>
      </c>
      <c r="I23" s="115">
        <f t="shared" ref="I23" si="33">+I24+I36+I34</f>
        <v>4085790</v>
      </c>
      <c r="J23" s="57"/>
      <c r="K23" s="57"/>
    </row>
    <row r="24" spans="1:247" s="58" customFormat="1" ht="16.5" customHeight="1">
      <c r="A24" s="54" t="s">
        <v>245</v>
      </c>
      <c r="B24" s="59" t="s">
        <v>246</v>
      </c>
      <c r="C24" s="115">
        <f t="shared" ref="C24:H24" si="34">C25+C28+C29+C30+C32+C26+C27+C31</f>
        <v>0</v>
      </c>
      <c r="D24" s="115">
        <f t="shared" si="34"/>
        <v>4746710</v>
      </c>
      <c r="E24" s="115">
        <f t="shared" si="34"/>
        <v>4746710</v>
      </c>
      <c r="F24" s="115">
        <f t="shared" si="34"/>
        <v>4746710</v>
      </c>
      <c r="G24" s="115">
        <f t="shared" si="34"/>
        <v>4326824</v>
      </c>
      <c r="H24" s="115">
        <f t="shared" si="34"/>
        <v>394280</v>
      </c>
      <c r="I24" s="115">
        <f t="shared" ref="I24" si="35">I25+I28+I29+I30+I32+I26+I27+I31</f>
        <v>3932544</v>
      </c>
      <c r="J24" s="57"/>
      <c r="K24" s="57"/>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c r="CA24" s="41"/>
      <c r="CB24" s="41"/>
      <c r="CC24" s="41"/>
      <c r="CD24" s="41"/>
      <c r="CE24" s="41"/>
      <c r="CF24" s="41"/>
      <c r="CG24" s="41"/>
      <c r="CH24" s="41"/>
      <c r="CI24" s="41"/>
      <c r="CJ24" s="41"/>
      <c r="CK24" s="41"/>
      <c r="CL24" s="41"/>
      <c r="CM24" s="41"/>
      <c r="CN24" s="41"/>
      <c r="CO24" s="41"/>
      <c r="CP24" s="41"/>
      <c r="CQ24" s="41"/>
      <c r="CR24" s="41"/>
      <c r="CS24" s="41"/>
      <c r="CT24" s="41"/>
      <c r="CU24" s="41"/>
      <c r="CV24" s="41"/>
      <c r="CW24" s="41"/>
      <c r="CX24" s="41"/>
      <c r="CY24" s="41"/>
      <c r="CZ24" s="41"/>
      <c r="DA24" s="41"/>
      <c r="DB24" s="41"/>
      <c r="DC24" s="41"/>
      <c r="DD24" s="41"/>
      <c r="DE24" s="41"/>
      <c r="DF24" s="41"/>
      <c r="DG24" s="41"/>
      <c r="DH24" s="41"/>
      <c r="DI24" s="41"/>
      <c r="DJ24" s="41"/>
      <c r="DK24" s="41"/>
      <c r="DL24" s="41"/>
      <c r="DM24" s="41"/>
      <c r="DN24" s="41"/>
      <c r="DO24" s="41"/>
      <c r="DP24" s="41"/>
      <c r="DQ24" s="41"/>
      <c r="DR24" s="41"/>
      <c r="DS24" s="41"/>
      <c r="DT24" s="41"/>
      <c r="DU24" s="41"/>
      <c r="DV24" s="41"/>
      <c r="DW24" s="41"/>
      <c r="DX24" s="41"/>
      <c r="DY24" s="41"/>
      <c r="DZ24" s="41"/>
      <c r="EA24" s="41"/>
      <c r="EB24" s="41"/>
      <c r="EC24" s="41"/>
      <c r="ED24" s="41"/>
      <c r="EE24" s="41"/>
      <c r="EF24" s="41"/>
      <c r="EG24" s="41"/>
      <c r="EH24" s="41"/>
      <c r="EI24" s="41"/>
      <c r="EJ24" s="41"/>
      <c r="EK24" s="41"/>
      <c r="EL24" s="41"/>
      <c r="EM24" s="41"/>
      <c r="EN24" s="41"/>
      <c r="EO24" s="41"/>
      <c r="EP24" s="41"/>
      <c r="EQ24" s="41"/>
      <c r="ER24" s="41"/>
      <c r="ES24" s="41"/>
      <c r="ET24" s="41"/>
      <c r="EU24" s="41"/>
      <c r="EV24" s="41"/>
      <c r="EW24" s="41"/>
      <c r="EX24" s="41"/>
      <c r="EY24" s="41"/>
      <c r="EZ24" s="41"/>
      <c r="FA24" s="41"/>
      <c r="FB24" s="41"/>
      <c r="FC24" s="41"/>
      <c r="FD24" s="41"/>
      <c r="FE24" s="41"/>
      <c r="FF24" s="41"/>
      <c r="FG24" s="41"/>
      <c r="FH24" s="41"/>
      <c r="FI24" s="41"/>
      <c r="FJ24" s="41"/>
      <c r="FK24" s="41"/>
      <c r="FL24" s="41"/>
      <c r="FM24" s="41"/>
      <c r="FN24" s="41"/>
      <c r="FO24" s="41"/>
      <c r="FP24" s="41"/>
      <c r="FQ24" s="41"/>
      <c r="FR24" s="41"/>
      <c r="FS24" s="41"/>
      <c r="FT24" s="41"/>
      <c r="FU24" s="41"/>
      <c r="FV24" s="41"/>
      <c r="FW24" s="41"/>
      <c r="FX24" s="41"/>
      <c r="FY24" s="41"/>
      <c r="FZ24" s="41"/>
      <c r="GA24" s="41"/>
      <c r="GB24" s="41"/>
      <c r="GC24" s="41"/>
      <c r="GD24" s="41"/>
      <c r="GE24" s="41"/>
      <c r="GF24" s="41"/>
      <c r="GG24" s="41"/>
      <c r="GH24" s="41"/>
      <c r="GI24" s="41"/>
      <c r="GJ24" s="41"/>
      <c r="GK24" s="41"/>
      <c r="GL24" s="41"/>
      <c r="GM24" s="41"/>
      <c r="GN24" s="41"/>
      <c r="GO24" s="41"/>
      <c r="GP24" s="41"/>
      <c r="GQ24" s="41"/>
      <c r="GR24" s="41"/>
      <c r="GS24" s="41"/>
      <c r="GT24" s="41"/>
      <c r="GU24" s="41"/>
      <c r="GV24" s="41"/>
      <c r="GW24" s="41"/>
      <c r="GX24" s="41"/>
      <c r="GY24" s="41"/>
      <c r="GZ24" s="41"/>
      <c r="HA24" s="41"/>
      <c r="HB24" s="41"/>
      <c r="HC24" s="41"/>
      <c r="HD24" s="41"/>
      <c r="HE24" s="41"/>
      <c r="HF24" s="41"/>
      <c r="HG24" s="41"/>
      <c r="HH24" s="41"/>
      <c r="HI24" s="41"/>
      <c r="HJ24" s="41"/>
      <c r="HK24" s="41"/>
      <c r="HL24" s="41"/>
      <c r="HM24" s="41"/>
      <c r="HN24" s="41"/>
      <c r="HO24" s="41"/>
      <c r="HP24" s="41"/>
      <c r="HQ24" s="41"/>
      <c r="HR24" s="41"/>
      <c r="HS24" s="41"/>
      <c r="HT24" s="41"/>
      <c r="HU24" s="41"/>
      <c r="HV24" s="41"/>
      <c r="HW24" s="41"/>
      <c r="HX24" s="41"/>
      <c r="HY24" s="41"/>
      <c r="HZ24" s="41"/>
      <c r="IA24" s="41"/>
      <c r="IB24" s="41"/>
      <c r="IC24" s="41"/>
      <c r="ID24" s="41"/>
      <c r="IE24" s="41"/>
      <c r="IF24" s="41"/>
      <c r="IG24" s="41"/>
      <c r="IH24" s="41"/>
      <c r="II24" s="41"/>
      <c r="IJ24" s="41"/>
      <c r="IK24" s="41"/>
      <c r="IL24" s="41"/>
      <c r="IM24" s="41"/>
    </row>
    <row r="25" spans="1:247" s="58" customFormat="1" ht="16.5" customHeight="1">
      <c r="A25" s="61" t="s">
        <v>247</v>
      </c>
      <c r="B25" s="62" t="s">
        <v>248</v>
      </c>
      <c r="C25" s="116"/>
      <c r="D25" s="136">
        <v>3798720</v>
      </c>
      <c r="E25" s="136">
        <v>3798720</v>
      </c>
      <c r="F25" s="136">
        <v>3798720</v>
      </c>
      <c r="G25" s="92">
        <v>3466244</v>
      </c>
      <c r="H25" s="92">
        <f>G25-I25</f>
        <v>304251</v>
      </c>
      <c r="I25" s="92">
        <v>3161993</v>
      </c>
      <c r="J25" s="57"/>
      <c r="K25" s="57"/>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c r="CA25" s="41"/>
      <c r="CB25" s="41"/>
      <c r="CC25" s="41"/>
      <c r="CD25" s="41"/>
      <c r="CE25" s="41"/>
      <c r="CF25" s="41"/>
      <c r="CG25" s="41"/>
      <c r="CH25" s="41"/>
      <c r="CI25" s="41"/>
      <c r="CJ25" s="41"/>
      <c r="CK25" s="41"/>
      <c r="CL25" s="41"/>
      <c r="CM25" s="41"/>
      <c r="CN25" s="41"/>
      <c r="CO25" s="41"/>
      <c r="CP25" s="41"/>
      <c r="CQ25" s="41"/>
      <c r="CR25" s="41"/>
      <c r="CS25" s="41"/>
      <c r="CT25" s="41"/>
      <c r="CU25" s="41"/>
      <c r="CV25" s="41"/>
      <c r="CW25" s="41"/>
      <c r="CX25" s="41"/>
      <c r="CY25" s="41"/>
      <c r="CZ25" s="41"/>
      <c r="DA25" s="41"/>
      <c r="DB25" s="41"/>
      <c r="DC25" s="41"/>
      <c r="DD25" s="41"/>
      <c r="DE25" s="41"/>
      <c r="DF25" s="41"/>
      <c r="DG25" s="41"/>
      <c r="DH25" s="41"/>
      <c r="DI25" s="41"/>
      <c r="DJ25" s="41"/>
      <c r="DK25" s="41"/>
      <c r="DL25" s="41"/>
      <c r="DM25" s="41"/>
      <c r="DN25" s="41"/>
      <c r="DO25" s="41"/>
      <c r="DP25" s="41"/>
      <c r="DQ25" s="41"/>
      <c r="DR25" s="41"/>
      <c r="DS25" s="41"/>
      <c r="DT25" s="41"/>
      <c r="DU25" s="41"/>
      <c r="DV25" s="41"/>
      <c r="DW25" s="41"/>
      <c r="DX25" s="41"/>
      <c r="DY25" s="41"/>
      <c r="DZ25" s="41"/>
      <c r="EA25" s="41"/>
      <c r="EB25" s="41"/>
      <c r="EC25" s="41"/>
      <c r="ED25" s="41"/>
      <c r="EE25" s="41"/>
      <c r="EF25" s="41"/>
      <c r="EG25" s="41"/>
      <c r="EH25" s="41"/>
      <c r="EI25" s="41"/>
      <c r="EJ25" s="41"/>
      <c r="EK25" s="41"/>
      <c r="EL25" s="41"/>
      <c r="EM25" s="41"/>
      <c r="EN25" s="41"/>
      <c r="EO25" s="41"/>
      <c r="EP25" s="41"/>
      <c r="EQ25" s="41"/>
      <c r="ER25" s="41"/>
      <c r="ES25" s="41"/>
      <c r="ET25" s="41"/>
      <c r="EU25" s="41"/>
      <c r="EV25" s="41"/>
      <c r="EW25" s="41"/>
      <c r="EX25" s="41"/>
      <c r="EY25" s="41"/>
      <c r="EZ25" s="41"/>
      <c r="FA25" s="41"/>
      <c r="FB25" s="41"/>
      <c r="FC25" s="41"/>
      <c r="FD25" s="41"/>
      <c r="FE25" s="41"/>
      <c r="FF25" s="41"/>
      <c r="FG25" s="41"/>
      <c r="FH25" s="41"/>
      <c r="FI25" s="41"/>
      <c r="FJ25" s="41"/>
      <c r="FK25" s="41"/>
      <c r="FL25" s="41"/>
      <c r="FM25" s="41"/>
      <c r="FN25" s="41"/>
      <c r="FO25" s="41"/>
      <c r="FP25" s="41"/>
      <c r="FQ25" s="41"/>
      <c r="FR25" s="41"/>
      <c r="FS25" s="41"/>
      <c r="FT25" s="41"/>
      <c r="FU25" s="41"/>
      <c r="FV25" s="41"/>
      <c r="FW25" s="41"/>
      <c r="FX25" s="41"/>
      <c r="FY25" s="41"/>
      <c r="FZ25" s="41"/>
      <c r="GA25" s="41"/>
      <c r="GB25" s="41"/>
      <c r="GC25" s="41"/>
      <c r="GD25" s="41"/>
      <c r="GE25" s="41"/>
      <c r="GF25" s="41"/>
      <c r="GG25" s="41"/>
      <c r="GH25" s="41"/>
      <c r="GI25" s="41"/>
      <c r="GJ25" s="41"/>
      <c r="GK25" s="41"/>
      <c r="GL25" s="41"/>
      <c r="GM25" s="41"/>
      <c r="GN25" s="41"/>
      <c r="GO25" s="41"/>
      <c r="GP25" s="41"/>
      <c r="GQ25" s="41"/>
      <c r="GR25" s="41"/>
      <c r="GS25" s="41"/>
      <c r="GT25" s="41"/>
      <c r="GU25" s="41"/>
      <c r="GV25" s="41"/>
      <c r="GW25" s="41"/>
      <c r="GX25" s="41"/>
      <c r="GY25" s="41"/>
      <c r="GZ25" s="41"/>
      <c r="HA25" s="41"/>
      <c r="HB25" s="41"/>
      <c r="HC25" s="41"/>
      <c r="HD25" s="41"/>
      <c r="HE25" s="41"/>
      <c r="HF25" s="41"/>
      <c r="HG25" s="41"/>
      <c r="HH25" s="41"/>
      <c r="HI25" s="41"/>
      <c r="HJ25" s="41"/>
      <c r="HK25" s="41"/>
      <c r="HL25" s="41"/>
      <c r="HM25" s="41"/>
      <c r="HN25" s="41"/>
      <c r="HO25" s="41"/>
      <c r="HP25" s="41"/>
      <c r="HQ25" s="41"/>
      <c r="HR25" s="41"/>
      <c r="HS25" s="41"/>
      <c r="HT25" s="41"/>
      <c r="HU25" s="41"/>
      <c r="HV25" s="41"/>
      <c r="HW25" s="41"/>
      <c r="HX25" s="41"/>
      <c r="HY25" s="41"/>
      <c r="HZ25" s="41"/>
      <c r="IA25" s="41"/>
      <c r="IB25" s="41"/>
      <c r="IC25" s="41"/>
      <c r="ID25" s="41"/>
      <c r="IE25" s="41"/>
      <c r="IF25" s="41"/>
      <c r="IG25" s="41"/>
      <c r="IH25" s="41"/>
      <c r="II25" s="41"/>
      <c r="IJ25" s="41"/>
      <c r="IK25" s="41"/>
      <c r="IL25" s="41"/>
      <c r="IM25" s="41"/>
    </row>
    <row r="26" spans="1:247" s="58" customFormat="1">
      <c r="A26" s="61" t="s">
        <v>249</v>
      </c>
      <c r="B26" s="62" t="s">
        <v>250</v>
      </c>
      <c r="C26" s="116"/>
      <c r="D26" s="136">
        <v>476550</v>
      </c>
      <c r="E26" s="136">
        <v>476550</v>
      </c>
      <c r="F26" s="136">
        <v>476550</v>
      </c>
      <c r="G26" s="92">
        <v>431555</v>
      </c>
      <c r="H26" s="92">
        <f t="shared" ref="H26:H29" si="36">G26-I26</f>
        <v>39844</v>
      </c>
      <c r="I26" s="92">
        <v>391711</v>
      </c>
      <c r="J26" s="57"/>
      <c r="K26" s="57"/>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1"/>
      <c r="BP26" s="41"/>
      <c r="BQ26" s="41"/>
      <c r="BR26" s="41"/>
      <c r="BS26" s="41"/>
      <c r="BT26" s="41"/>
      <c r="BU26" s="41"/>
      <c r="BV26" s="41"/>
      <c r="BW26" s="41"/>
      <c r="BX26" s="41"/>
      <c r="BY26" s="41"/>
      <c r="BZ26" s="41"/>
      <c r="CA26" s="41"/>
      <c r="CB26" s="41"/>
      <c r="CC26" s="41"/>
      <c r="CD26" s="41"/>
      <c r="CE26" s="41"/>
      <c r="CF26" s="41"/>
      <c r="CG26" s="41"/>
      <c r="CH26" s="41"/>
      <c r="CI26" s="41"/>
      <c r="CJ26" s="41"/>
      <c r="CK26" s="41"/>
      <c r="CL26" s="41"/>
      <c r="CM26" s="41"/>
      <c r="CN26" s="41"/>
      <c r="CO26" s="41"/>
      <c r="CP26" s="41"/>
      <c r="CQ26" s="41"/>
      <c r="CR26" s="41"/>
      <c r="CS26" s="41"/>
      <c r="CT26" s="41"/>
      <c r="CU26" s="41"/>
      <c r="CV26" s="41"/>
      <c r="CW26" s="41"/>
      <c r="CX26" s="41"/>
      <c r="CY26" s="41"/>
      <c r="CZ26" s="41"/>
      <c r="DA26" s="41"/>
      <c r="DB26" s="41"/>
      <c r="DC26" s="41"/>
      <c r="DD26" s="41"/>
      <c r="DE26" s="41"/>
      <c r="DF26" s="41"/>
      <c r="DG26" s="41"/>
      <c r="DH26" s="41"/>
      <c r="DI26" s="41"/>
      <c r="DJ26" s="41"/>
      <c r="DK26" s="41"/>
      <c r="DL26" s="41"/>
      <c r="DM26" s="41"/>
      <c r="DN26" s="41"/>
      <c r="DO26" s="41"/>
      <c r="DP26" s="41"/>
      <c r="DQ26" s="41"/>
      <c r="DR26" s="41"/>
      <c r="DS26" s="41"/>
      <c r="DT26" s="41"/>
      <c r="DU26" s="41"/>
      <c r="DV26" s="41"/>
      <c r="DW26" s="41"/>
      <c r="DX26" s="41"/>
      <c r="DY26" s="41"/>
      <c r="DZ26" s="41"/>
      <c r="EA26" s="41"/>
      <c r="EB26" s="41"/>
      <c r="EC26" s="41"/>
      <c r="ED26" s="41"/>
      <c r="EE26" s="41"/>
      <c r="EF26" s="41"/>
      <c r="EG26" s="41"/>
      <c r="EH26" s="41"/>
      <c r="EI26" s="41"/>
      <c r="EJ26" s="41"/>
      <c r="EK26" s="41"/>
      <c r="EL26" s="41"/>
      <c r="EM26" s="41"/>
      <c r="EN26" s="41"/>
      <c r="EO26" s="41"/>
      <c r="EP26" s="41"/>
      <c r="EQ26" s="41"/>
      <c r="ER26" s="41"/>
      <c r="ES26" s="41"/>
      <c r="ET26" s="41"/>
      <c r="EU26" s="41"/>
      <c r="EV26" s="41"/>
      <c r="EW26" s="41"/>
      <c r="EX26" s="41"/>
      <c r="EY26" s="41"/>
      <c r="EZ26" s="41"/>
      <c r="FA26" s="41"/>
      <c r="FB26" s="41"/>
      <c r="FC26" s="41"/>
      <c r="FD26" s="41"/>
      <c r="FE26" s="41"/>
      <c r="FF26" s="41"/>
      <c r="FG26" s="41"/>
      <c r="FH26" s="41"/>
      <c r="FI26" s="41"/>
      <c r="FJ26" s="41"/>
      <c r="FK26" s="41"/>
      <c r="FL26" s="41"/>
      <c r="FM26" s="41"/>
      <c r="FN26" s="41"/>
      <c r="FO26" s="41"/>
      <c r="FP26" s="41"/>
      <c r="FQ26" s="41"/>
      <c r="FR26" s="41"/>
      <c r="FS26" s="41"/>
      <c r="FT26" s="41"/>
      <c r="FU26" s="41"/>
      <c r="FV26" s="41"/>
      <c r="FW26" s="41"/>
      <c r="FX26" s="41"/>
      <c r="FY26" s="41"/>
      <c r="FZ26" s="41"/>
      <c r="GA26" s="41"/>
      <c r="GB26" s="41"/>
      <c r="GC26" s="41"/>
      <c r="GD26" s="41"/>
      <c r="GE26" s="41"/>
      <c r="GF26" s="41"/>
      <c r="GG26" s="41"/>
      <c r="GH26" s="41"/>
      <c r="GI26" s="41"/>
      <c r="GJ26" s="41"/>
      <c r="GK26" s="41"/>
      <c r="GL26" s="41"/>
      <c r="GM26" s="41"/>
      <c r="GN26" s="41"/>
      <c r="GO26" s="41"/>
      <c r="GP26" s="41"/>
      <c r="GQ26" s="41"/>
      <c r="GR26" s="41"/>
      <c r="GS26" s="41"/>
      <c r="GT26" s="41"/>
      <c r="GU26" s="41"/>
      <c r="GV26" s="41"/>
      <c r="GW26" s="41"/>
      <c r="GX26" s="41"/>
      <c r="GY26" s="41"/>
      <c r="GZ26" s="41"/>
      <c r="HA26" s="41"/>
      <c r="HB26" s="41"/>
      <c r="HC26" s="41"/>
      <c r="HD26" s="41"/>
      <c r="HE26" s="41"/>
      <c r="HF26" s="41"/>
      <c r="HG26" s="41"/>
      <c r="HH26" s="41"/>
      <c r="HI26" s="41"/>
      <c r="HJ26" s="41"/>
      <c r="HK26" s="41"/>
      <c r="HL26" s="41"/>
      <c r="HM26" s="41"/>
      <c r="HN26" s="41"/>
      <c r="HO26" s="41"/>
      <c r="HP26" s="41"/>
      <c r="HQ26" s="41"/>
      <c r="HR26" s="41"/>
      <c r="HS26" s="41"/>
      <c r="HT26" s="41"/>
      <c r="HU26" s="41"/>
      <c r="HV26" s="41"/>
      <c r="HW26" s="41"/>
      <c r="HX26" s="41"/>
      <c r="HY26" s="41"/>
      <c r="HZ26" s="41"/>
      <c r="IA26" s="41"/>
      <c r="IB26" s="41"/>
      <c r="IC26" s="41"/>
      <c r="ID26" s="41"/>
      <c r="IE26" s="41"/>
      <c r="IF26" s="41"/>
      <c r="IG26" s="41"/>
      <c r="IH26" s="41"/>
      <c r="II26" s="41"/>
      <c r="IJ26" s="41"/>
      <c r="IK26" s="41"/>
      <c r="IL26" s="41"/>
      <c r="IM26" s="41"/>
    </row>
    <row r="27" spans="1:247" s="58" customFormat="1">
      <c r="A27" s="61" t="s">
        <v>251</v>
      </c>
      <c r="B27" s="62" t="s">
        <v>252</v>
      </c>
      <c r="C27" s="116"/>
      <c r="D27" s="136">
        <v>166000</v>
      </c>
      <c r="E27" s="136">
        <v>166000</v>
      </c>
      <c r="F27" s="136">
        <v>166000</v>
      </c>
      <c r="G27" s="92">
        <v>149995</v>
      </c>
      <c r="H27" s="92">
        <f t="shared" si="36"/>
        <v>14207</v>
      </c>
      <c r="I27" s="92">
        <v>135788</v>
      </c>
      <c r="J27" s="57"/>
      <c r="K27" s="57"/>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c r="CA27" s="41"/>
      <c r="CB27" s="41"/>
      <c r="CC27" s="41"/>
      <c r="CD27" s="41"/>
      <c r="CE27" s="41"/>
      <c r="CF27" s="41"/>
      <c r="CG27" s="41"/>
      <c r="CH27" s="41"/>
      <c r="CI27" s="41"/>
      <c r="CJ27" s="41"/>
      <c r="CK27" s="41"/>
      <c r="CL27" s="41"/>
      <c r="CM27" s="41"/>
      <c r="CN27" s="41"/>
      <c r="CO27" s="41"/>
      <c r="CP27" s="41"/>
      <c r="CQ27" s="41"/>
      <c r="CR27" s="41"/>
      <c r="CS27" s="41"/>
      <c r="CT27" s="41"/>
      <c r="CU27" s="41"/>
      <c r="CV27" s="41"/>
      <c r="CW27" s="41"/>
      <c r="CX27" s="41"/>
      <c r="CY27" s="41"/>
      <c r="CZ27" s="41"/>
      <c r="DA27" s="41"/>
      <c r="DB27" s="41"/>
      <c r="DC27" s="41"/>
      <c r="DD27" s="41"/>
      <c r="DE27" s="41"/>
      <c r="DF27" s="41"/>
      <c r="DG27" s="41"/>
      <c r="DH27" s="41"/>
      <c r="DI27" s="41"/>
      <c r="DJ27" s="41"/>
      <c r="DK27" s="41"/>
      <c r="DL27" s="41"/>
      <c r="DM27" s="41"/>
      <c r="DN27" s="41"/>
      <c r="DO27" s="41"/>
      <c r="DP27" s="41"/>
      <c r="DQ27" s="41"/>
      <c r="DR27" s="41"/>
      <c r="DS27" s="41"/>
      <c r="DT27" s="41"/>
      <c r="DU27" s="41"/>
      <c r="DV27" s="41"/>
      <c r="DW27" s="41"/>
      <c r="DX27" s="41"/>
      <c r="DY27" s="41"/>
      <c r="DZ27" s="41"/>
      <c r="EA27" s="41"/>
      <c r="EB27" s="41"/>
      <c r="EC27" s="41"/>
      <c r="ED27" s="41"/>
      <c r="EE27" s="41"/>
      <c r="EF27" s="41"/>
      <c r="EG27" s="41"/>
      <c r="EH27" s="41"/>
      <c r="EI27" s="41"/>
      <c r="EJ27" s="41"/>
      <c r="EK27" s="41"/>
      <c r="EL27" s="41"/>
      <c r="EM27" s="41"/>
      <c r="EN27" s="41"/>
      <c r="EO27" s="41"/>
      <c r="EP27" s="41"/>
      <c r="EQ27" s="41"/>
      <c r="ER27" s="41"/>
      <c r="ES27" s="41"/>
      <c r="ET27" s="41"/>
      <c r="EU27" s="41"/>
      <c r="EV27" s="41"/>
      <c r="EW27" s="41"/>
      <c r="EX27" s="41"/>
      <c r="EY27" s="41"/>
      <c r="EZ27" s="41"/>
      <c r="FA27" s="41"/>
      <c r="FB27" s="41"/>
      <c r="FC27" s="41"/>
      <c r="FD27" s="41"/>
      <c r="FE27" s="41"/>
      <c r="FF27" s="41"/>
      <c r="FG27" s="41"/>
      <c r="FH27" s="41"/>
      <c r="FI27" s="41"/>
      <c r="FJ27" s="41"/>
      <c r="FK27" s="41"/>
      <c r="FL27" s="41"/>
      <c r="FM27" s="41"/>
      <c r="FN27" s="41"/>
      <c r="FO27" s="41"/>
      <c r="FP27" s="41"/>
      <c r="FQ27" s="41"/>
      <c r="FR27" s="41"/>
      <c r="FS27" s="41"/>
      <c r="FT27" s="41"/>
      <c r="FU27" s="41"/>
      <c r="FV27" s="41"/>
      <c r="FW27" s="41"/>
      <c r="FX27" s="41"/>
      <c r="FY27" s="41"/>
      <c r="FZ27" s="41"/>
      <c r="GA27" s="41"/>
      <c r="GB27" s="41"/>
      <c r="GC27" s="41"/>
      <c r="GD27" s="41"/>
      <c r="GE27" s="41"/>
      <c r="GF27" s="41"/>
      <c r="GG27" s="41"/>
      <c r="GH27" s="41"/>
      <c r="GI27" s="41"/>
      <c r="GJ27" s="41"/>
      <c r="GK27" s="41"/>
      <c r="GL27" s="41"/>
      <c r="GM27" s="41"/>
      <c r="GN27" s="41"/>
      <c r="GO27" s="41"/>
      <c r="GP27" s="41"/>
      <c r="GQ27" s="41"/>
      <c r="GR27" s="41"/>
      <c r="GS27" s="41"/>
      <c r="GT27" s="41"/>
      <c r="GU27" s="41"/>
      <c r="GV27" s="41"/>
      <c r="GW27" s="41"/>
      <c r="GX27" s="41"/>
      <c r="GY27" s="41"/>
      <c r="GZ27" s="41"/>
      <c r="HA27" s="41"/>
      <c r="HB27" s="41"/>
      <c r="HC27" s="41"/>
      <c r="HD27" s="41"/>
      <c r="HE27" s="41"/>
      <c r="HF27" s="41"/>
      <c r="HG27" s="41"/>
      <c r="HH27" s="41"/>
      <c r="HI27" s="41"/>
      <c r="HJ27" s="41"/>
      <c r="HK27" s="41"/>
      <c r="HL27" s="41"/>
      <c r="HM27" s="41"/>
      <c r="HN27" s="41"/>
      <c r="HO27" s="41"/>
      <c r="HP27" s="41"/>
      <c r="HQ27" s="41"/>
      <c r="HR27" s="41"/>
      <c r="HS27" s="41"/>
      <c r="HT27" s="41"/>
      <c r="HU27" s="41"/>
      <c r="HV27" s="41"/>
      <c r="HW27" s="41"/>
      <c r="HX27" s="41"/>
      <c r="HY27" s="41"/>
      <c r="HZ27" s="41"/>
      <c r="IA27" s="41"/>
      <c r="IB27" s="41"/>
      <c r="IC27" s="41"/>
      <c r="ID27" s="41"/>
      <c r="IE27" s="41"/>
      <c r="IF27" s="41"/>
      <c r="IG27" s="41"/>
      <c r="IH27" s="41"/>
      <c r="II27" s="41"/>
      <c r="IJ27" s="41"/>
      <c r="IK27" s="41"/>
      <c r="IL27" s="41"/>
      <c r="IM27" s="41"/>
    </row>
    <row r="28" spans="1:247" s="58" customFormat="1" ht="16.5" customHeight="1">
      <c r="A28" s="61" t="s">
        <v>253</v>
      </c>
      <c r="B28" s="65" t="s">
        <v>254</v>
      </c>
      <c r="C28" s="116"/>
      <c r="D28" s="136">
        <v>13100</v>
      </c>
      <c r="E28" s="136">
        <v>13100</v>
      </c>
      <c r="F28" s="136">
        <v>13100</v>
      </c>
      <c r="G28" s="92">
        <v>11692</v>
      </c>
      <c r="H28" s="92">
        <f t="shared" si="36"/>
        <v>1036</v>
      </c>
      <c r="I28" s="92">
        <v>10656</v>
      </c>
      <c r="J28" s="57"/>
      <c r="K28" s="57"/>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c r="EO28" s="41"/>
      <c r="EP28" s="41"/>
      <c r="EQ28" s="41"/>
      <c r="ER28" s="41"/>
      <c r="ES28" s="41"/>
      <c r="ET28" s="41"/>
      <c r="EU28" s="41"/>
      <c r="EV28" s="41"/>
      <c r="EW28" s="41"/>
      <c r="EX28" s="41"/>
      <c r="EY28" s="41"/>
      <c r="EZ28" s="41"/>
      <c r="FA28" s="41"/>
      <c r="FB28" s="41"/>
      <c r="FC28" s="41"/>
      <c r="FD28" s="41"/>
      <c r="FE28" s="41"/>
      <c r="FF28" s="41"/>
      <c r="FG28" s="41"/>
      <c r="FH28" s="41"/>
      <c r="FI28" s="41"/>
      <c r="FJ28" s="41"/>
      <c r="FK28" s="41"/>
      <c r="FL28" s="41"/>
      <c r="FM28" s="41"/>
      <c r="FN28" s="41"/>
      <c r="FO28" s="41"/>
      <c r="FP28" s="41"/>
      <c r="FQ28" s="41"/>
      <c r="FR28" s="41"/>
      <c r="FS28" s="41"/>
      <c r="FT28" s="41"/>
      <c r="FU28" s="41"/>
      <c r="FV28" s="41"/>
      <c r="FW28" s="41"/>
      <c r="FX28" s="41"/>
      <c r="FY28" s="41"/>
      <c r="FZ28" s="41"/>
      <c r="GA28" s="41"/>
      <c r="GB28" s="41"/>
      <c r="GC28" s="41"/>
      <c r="GD28" s="41"/>
      <c r="GE28" s="41"/>
      <c r="GF28" s="41"/>
      <c r="GG28" s="41"/>
      <c r="GH28" s="41"/>
      <c r="GI28" s="41"/>
      <c r="GJ28" s="41"/>
      <c r="GK28" s="41"/>
      <c r="GL28" s="41"/>
      <c r="GM28" s="41"/>
      <c r="GN28" s="41"/>
      <c r="GO28" s="41"/>
      <c r="GP28" s="41"/>
      <c r="GQ28" s="41"/>
      <c r="GR28" s="41"/>
      <c r="GS28" s="41"/>
      <c r="GT28" s="41"/>
      <c r="GU28" s="41"/>
      <c r="GV28" s="41"/>
      <c r="GW28" s="41"/>
      <c r="GX28" s="41"/>
      <c r="GY28" s="41"/>
      <c r="GZ28" s="41"/>
      <c r="HA28" s="41"/>
      <c r="HB28" s="41"/>
      <c r="HC28" s="41"/>
      <c r="HD28" s="41"/>
      <c r="HE28" s="41"/>
      <c r="HF28" s="41"/>
      <c r="HG28" s="41"/>
      <c r="HH28" s="41"/>
      <c r="HI28" s="41"/>
      <c r="HJ28" s="41"/>
      <c r="HK28" s="41"/>
      <c r="HL28" s="41"/>
      <c r="HM28" s="41"/>
      <c r="HN28" s="41"/>
      <c r="HO28" s="41"/>
      <c r="HP28" s="41"/>
      <c r="HQ28" s="41"/>
      <c r="HR28" s="41"/>
      <c r="HS28" s="41"/>
      <c r="HT28" s="41"/>
      <c r="HU28" s="41"/>
      <c r="HV28" s="41"/>
      <c r="HW28" s="41"/>
      <c r="HX28" s="41"/>
      <c r="HY28" s="41"/>
      <c r="HZ28" s="41"/>
      <c r="IA28" s="41"/>
      <c r="IB28" s="41"/>
      <c r="IC28" s="41"/>
      <c r="ID28" s="41"/>
      <c r="IE28" s="41"/>
      <c r="IF28" s="41"/>
      <c r="IG28" s="41"/>
      <c r="IH28" s="41"/>
      <c r="II28" s="41"/>
      <c r="IJ28" s="41"/>
      <c r="IK28" s="41"/>
      <c r="IL28" s="41"/>
      <c r="IM28" s="41"/>
    </row>
    <row r="29" spans="1:247" s="58" customFormat="1" ht="16.5" customHeight="1">
      <c r="A29" s="61" t="s">
        <v>255</v>
      </c>
      <c r="B29" s="65" t="s">
        <v>256</v>
      </c>
      <c r="C29" s="116"/>
      <c r="D29" s="136">
        <v>2000</v>
      </c>
      <c r="E29" s="136">
        <v>2000</v>
      </c>
      <c r="F29" s="136">
        <v>2000</v>
      </c>
      <c r="G29" s="92">
        <v>2000</v>
      </c>
      <c r="H29" s="92">
        <f t="shared" si="36"/>
        <v>1000</v>
      </c>
      <c r="I29" s="92">
        <v>1000</v>
      </c>
      <c r="J29" s="57"/>
      <c r="K29" s="57"/>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c r="EO29" s="41"/>
      <c r="EP29" s="41"/>
      <c r="EQ29" s="41"/>
      <c r="ER29" s="41"/>
      <c r="ES29" s="41"/>
      <c r="ET29" s="41"/>
      <c r="EU29" s="41"/>
      <c r="EV29" s="41"/>
      <c r="EW29" s="41"/>
      <c r="EX29" s="41"/>
      <c r="EY29" s="41"/>
      <c r="EZ29" s="41"/>
      <c r="FA29" s="41"/>
      <c r="FB29" s="41"/>
      <c r="FC29" s="41"/>
      <c r="FD29" s="41"/>
      <c r="FE29" s="41"/>
      <c r="FF29" s="41"/>
      <c r="FG29" s="41"/>
      <c r="FH29" s="41"/>
      <c r="FI29" s="41"/>
      <c r="FJ29" s="41"/>
      <c r="FK29" s="41"/>
      <c r="FL29" s="41"/>
      <c r="FM29" s="41"/>
      <c r="FN29" s="41"/>
      <c r="FO29" s="41"/>
      <c r="FP29" s="41"/>
      <c r="FQ29" s="41"/>
      <c r="FR29" s="41"/>
      <c r="FS29" s="41"/>
      <c r="FT29" s="41"/>
      <c r="FU29" s="41"/>
      <c r="FV29" s="41"/>
      <c r="FW29" s="41"/>
      <c r="FX29" s="41"/>
      <c r="FY29" s="41"/>
      <c r="FZ29" s="41"/>
      <c r="GA29" s="41"/>
      <c r="GB29" s="41"/>
      <c r="GC29" s="41"/>
      <c r="GD29" s="41"/>
      <c r="GE29" s="41"/>
      <c r="GF29" s="41"/>
      <c r="GG29" s="41"/>
      <c r="GH29" s="41"/>
      <c r="GI29" s="41"/>
      <c r="GJ29" s="41"/>
      <c r="GK29" s="41"/>
      <c r="GL29" s="41"/>
      <c r="GM29" s="41"/>
      <c r="GN29" s="41"/>
      <c r="GO29" s="41"/>
      <c r="GP29" s="41"/>
      <c r="GQ29" s="41"/>
      <c r="GR29" s="41"/>
      <c r="GS29" s="41"/>
      <c r="GT29" s="41"/>
      <c r="GU29" s="41"/>
      <c r="GV29" s="41"/>
      <c r="GW29" s="41"/>
      <c r="GX29" s="41"/>
      <c r="GY29" s="41"/>
      <c r="GZ29" s="41"/>
      <c r="HA29" s="41"/>
      <c r="HB29" s="41"/>
      <c r="HC29" s="41"/>
      <c r="HD29" s="41"/>
      <c r="HE29" s="41"/>
      <c r="HF29" s="41"/>
      <c r="HG29" s="41"/>
      <c r="HH29" s="41"/>
      <c r="HI29" s="41"/>
      <c r="HJ29" s="41"/>
      <c r="HK29" s="41"/>
      <c r="HL29" s="41"/>
      <c r="HM29" s="41"/>
      <c r="HN29" s="41"/>
      <c r="HO29" s="41"/>
      <c r="HP29" s="41"/>
      <c r="HQ29" s="41"/>
      <c r="HR29" s="41"/>
      <c r="HS29" s="41"/>
      <c r="HT29" s="41"/>
      <c r="HU29" s="41"/>
      <c r="HV29" s="41"/>
      <c r="HW29" s="41"/>
      <c r="HX29" s="41"/>
      <c r="HY29" s="41"/>
      <c r="HZ29" s="41"/>
      <c r="IA29" s="41"/>
      <c r="IB29" s="41"/>
      <c r="IC29" s="41"/>
      <c r="ID29" s="41"/>
      <c r="IE29" s="41"/>
      <c r="IF29" s="41"/>
      <c r="IG29" s="41"/>
      <c r="IH29" s="41"/>
      <c r="II29" s="41"/>
      <c r="IJ29" s="41"/>
      <c r="IK29" s="41"/>
      <c r="IL29" s="41"/>
      <c r="IM29" s="41"/>
    </row>
    <row r="30" spans="1:247" ht="16.5" customHeight="1">
      <c r="A30" s="61" t="s">
        <v>257</v>
      </c>
      <c r="B30" s="65" t="s">
        <v>258</v>
      </c>
      <c r="C30" s="116"/>
      <c r="D30" s="136"/>
      <c r="E30" s="136"/>
      <c r="F30" s="136"/>
      <c r="G30" s="92"/>
      <c r="H30" s="92"/>
      <c r="I30" s="92"/>
      <c r="J30" s="57"/>
      <c r="K30" s="57"/>
    </row>
    <row r="31" spans="1:247" ht="16.5" customHeight="1">
      <c r="A31" s="61" t="s">
        <v>259</v>
      </c>
      <c r="B31" s="65" t="s">
        <v>260</v>
      </c>
      <c r="C31" s="116"/>
      <c r="D31" s="136">
        <v>161060</v>
      </c>
      <c r="E31" s="136">
        <v>161060</v>
      </c>
      <c r="F31" s="136">
        <v>161060</v>
      </c>
      <c r="G31" s="92">
        <v>146059</v>
      </c>
      <c r="H31" s="92">
        <f t="shared" ref="H31:H42" si="37">G31-I31</f>
        <v>13406</v>
      </c>
      <c r="I31" s="92">
        <v>132653</v>
      </c>
      <c r="J31" s="57"/>
      <c r="K31" s="57"/>
    </row>
    <row r="32" spans="1:247" ht="16.5" customHeight="1">
      <c r="A32" s="61" t="s">
        <v>261</v>
      </c>
      <c r="B32" s="65" t="s">
        <v>262</v>
      </c>
      <c r="C32" s="116"/>
      <c r="D32" s="136">
        <v>129280</v>
      </c>
      <c r="E32" s="136">
        <v>129280</v>
      </c>
      <c r="F32" s="136">
        <v>129280</v>
      </c>
      <c r="G32" s="92">
        <v>119279</v>
      </c>
      <c r="H32" s="92">
        <f t="shared" si="37"/>
        <v>20536</v>
      </c>
      <c r="I32" s="92">
        <v>98743</v>
      </c>
      <c r="J32" s="57"/>
      <c r="K32" s="57"/>
    </row>
    <row r="33" spans="1:247" ht="16.5" customHeight="1">
      <c r="A33" s="61"/>
      <c r="B33" s="65" t="s">
        <v>263</v>
      </c>
      <c r="C33" s="116"/>
      <c r="D33" s="136">
        <v>11000</v>
      </c>
      <c r="E33" s="136">
        <v>11000</v>
      </c>
      <c r="F33" s="136">
        <v>11000</v>
      </c>
      <c r="G33" s="92">
        <v>8733</v>
      </c>
      <c r="H33" s="92">
        <f t="shared" si="37"/>
        <v>0</v>
      </c>
      <c r="I33" s="92">
        <v>8733</v>
      </c>
      <c r="J33" s="57"/>
      <c r="K33" s="57"/>
    </row>
    <row r="34" spans="1:247" ht="16.5" customHeight="1">
      <c r="A34" s="61" t="s">
        <v>264</v>
      </c>
      <c r="B34" s="59" t="s">
        <v>265</v>
      </c>
      <c r="C34" s="116">
        <f t="shared" ref="C34:I34" si="38">C35</f>
        <v>0</v>
      </c>
      <c r="D34" s="116">
        <f t="shared" si="38"/>
        <v>64000</v>
      </c>
      <c r="E34" s="116">
        <f t="shared" si="38"/>
        <v>64000</v>
      </c>
      <c r="F34" s="116">
        <f t="shared" si="38"/>
        <v>64000</v>
      </c>
      <c r="G34" s="116">
        <f t="shared" si="38"/>
        <v>63800</v>
      </c>
      <c r="H34" s="116">
        <f t="shared" si="38"/>
        <v>0</v>
      </c>
      <c r="I34" s="116">
        <f t="shared" si="38"/>
        <v>63800</v>
      </c>
      <c r="J34" s="57"/>
      <c r="K34" s="57"/>
    </row>
    <row r="35" spans="1:247" ht="16.5" customHeight="1">
      <c r="A35" s="61" t="s">
        <v>266</v>
      </c>
      <c r="B35" s="65" t="s">
        <v>267</v>
      </c>
      <c r="C35" s="116"/>
      <c r="D35" s="136">
        <v>64000</v>
      </c>
      <c r="E35" s="136">
        <v>64000</v>
      </c>
      <c r="F35" s="136">
        <v>64000</v>
      </c>
      <c r="G35" s="92">
        <v>63800</v>
      </c>
      <c r="H35" s="92">
        <f t="shared" si="37"/>
        <v>0</v>
      </c>
      <c r="I35" s="92">
        <v>63800</v>
      </c>
      <c r="J35" s="57"/>
      <c r="K35" s="57"/>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8"/>
      <c r="CV35" s="58"/>
      <c r="CW35" s="58"/>
      <c r="CX35" s="58"/>
      <c r="CY35" s="58"/>
      <c r="CZ35" s="58"/>
      <c r="DA35" s="58"/>
      <c r="DB35" s="58"/>
      <c r="DC35" s="58"/>
      <c r="DD35" s="58"/>
      <c r="DE35" s="58"/>
      <c r="DF35" s="58"/>
      <c r="DG35" s="58"/>
      <c r="DH35" s="58"/>
      <c r="DI35" s="58"/>
      <c r="DJ35" s="58"/>
      <c r="DK35" s="58"/>
      <c r="DL35" s="58"/>
      <c r="DM35" s="58"/>
      <c r="DN35" s="58"/>
      <c r="DO35" s="58"/>
      <c r="DP35" s="58"/>
      <c r="DQ35" s="58"/>
      <c r="DR35" s="58"/>
      <c r="DS35" s="58"/>
      <c r="DT35" s="58"/>
      <c r="DU35" s="58"/>
      <c r="DV35" s="58"/>
      <c r="DW35" s="58"/>
      <c r="DX35" s="58"/>
      <c r="DY35" s="58"/>
      <c r="DZ35" s="58"/>
      <c r="EA35" s="58"/>
      <c r="EB35" s="58"/>
      <c r="EC35" s="58"/>
      <c r="ED35" s="58"/>
      <c r="EE35" s="58"/>
      <c r="EF35" s="58"/>
      <c r="EG35" s="58"/>
      <c r="EH35" s="58"/>
      <c r="EI35" s="58"/>
      <c r="EJ35" s="58"/>
      <c r="EK35" s="58"/>
      <c r="EL35" s="58"/>
      <c r="EM35" s="58"/>
      <c r="EN35" s="58"/>
      <c r="EO35" s="58"/>
      <c r="EP35" s="58"/>
      <c r="EQ35" s="58"/>
      <c r="ER35" s="58"/>
      <c r="ES35" s="58"/>
      <c r="ET35" s="58"/>
      <c r="EU35" s="58"/>
      <c r="EV35" s="58"/>
      <c r="EW35" s="58"/>
      <c r="EX35" s="58"/>
      <c r="EY35" s="58"/>
      <c r="EZ35" s="58"/>
      <c r="FA35" s="58"/>
      <c r="FB35" s="58"/>
      <c r="FC35" s="58"/>
      <c r="FD35" s="58"/>
      <c r="FE35" s="58"/>
      <c r="FF35" s="58"/>
      <c r="FG35" s="58"/>
      <c r="FH35" s="58"/>
      <c r="FI35" s="58"/>
      <c r="FJ35" s="58"/>
      <c r="FK35" s="58"/>
      <c r="FL35" s="58"/>
      <c r="FM35" s="58"/>
      <c r="FN35" s="58"/>
      <c r="FO35" s="58"/>
      <c r="FP35" s="58"/>
      <c r="FQ35" s="58"/>
      <c r="FR35" s="58"/>
      <c r="FS35" s="58"/>
      <c r="FT35" s="58"/>
      <c r="FU35" s="58"/>
      <c r="FV35" s="58"/>
      <c r="FW35" s="58"/>
      <c r="FX35" s="58"/>
      <c r="FY35" s="58"/>
      <c r="FZ35" s="58"/>
      <c r="GA35" s="58"/>
      <c r="GB35" s="58"/>
      <c r="GC35" s="58"/>
      <c r="GD35" s="58"/>
      <c r="GE35" s="58"/>
      <c r="GF35" s="58"/>
      <c r="GG35" s="58"/>
      <c r="GH35" s="58"/>
      <c r="GI35" s="58"/>
      <c r="GJ35" s="58"/>
      <c r="GK35" s="58"/>
      <c r="GL35" s="58"/>
      <c r="GM35" s="58"/>
      <c r="GN35" s="58"/>
      <c r="GO35" s="58"/>
      <c r="GP35" s="58"/>
      <c r="GQ35" s="58"/>
      <c r="GR35" s="58"/>
      <c r="GS35" s="58"/>
      <c r="GT35" s="58"/>
      <c r="GU35" s="58"/>
      <c r="GV35" s="58"/>
      <c r="GW35" s="58"/>
      <c r="GX35" s="58"/>
      <c r="GY35" s="58"/>
      <c r="GZ35" s="58"/>
      <c r="HA35" s="58"/>
      <c r="HB35" s="58"/>
      <c r="HC35" s="58"/>
      <c r="HD35" s="58"/>
      <c r="HE35" s="58"/>
      <c r="HF35" s="58"/>
      <c r="HG35" s="58"/>
      <c r="HH35" s="58"/>
      <c r="HI35" s="58"/>
      <c r="HJ35" s="58"/>
      <c r="HK35" s="58"/>
      <c r="HL35" s="58"/>
      <c r="HM35" s="58"/>
      <c r="HN35" s="58"/>
      <c r="HO35" s="58"/>
      <c r="HP35" s="58"/>
      <c r="HQ35" s="58"/>
      <c r="HR35" s="58"/>
      <c r="HS35" s="58"/>
      <c r="HT35" s="58"/>
      <c r="HU35" s="58"/>
      <c r="HV35" s="58"/>
      <c r="HW35" s="58"/>
      <c r="HX35" s="58"/>
      <c r="HY35" s="58"/>
      <c r="HZ35" s="58"/>
      <c r="IA35" s="58"/>
      <c r="IB35" s="58"/>
      <c r="IC35" s="58"/>
      <c r="ID35" s="58"/>
      <c r="IE35" s="58"/>
      <c r="IF35" s="58"/>
      <c r="IG35" s="58"/>
      <c r="IH35" s="58"/>
      <c r="II35" s="58"/>
      <c r="IJ35" s="58"/>
      <c r="IK35" s="58"/>
      <c r="IL35" s="58"/>
      <c r="IM35" s="58"/>
    </row>
    <row r="36" spans="1:247" ht="16.5" customHeight="1">
      <c r="A36" s="54" t="s">
        <v>268</v>
      </c>
      <c r="B36" s="59" t="s">
        <v>269</v>
      </c>
      <c r="C36" s="115">
        <f>+C37+C38+C39+C40+C41+C42</f>
        <v>0</v>
      </c>
      <c r="D36" s="115">
        <f t="shared" ref="D36:H36" si="39">+D37+D38+D39+D40+D41+D42</f>
        <v>109600</v>
      </c>
      <c r="E36" s="115">
        <f t="shared" si="39"/>
        <v>109600</v>
      </c>
      <c r="F36" s="115">
        <f t="shared" si="39"/>
        <v>109600</v>
      </c>
      <c r="G36" s="115">
        <f t="shared" si="39"/>
        <v>98217</v>
      </c>
      <c r="H36" s="115">
        <f t="shared" si="39"/>
        <v>8771</v>
      </c>
      <c r="I36" s="115">
        <f t="shared" ref="I36" si="40">+I37+I38+I39+I40+I41+I42</f>
        <v>89446</v>
      </c>
      <c r="J36" s="57"/>
      <c r="K36" s="57"/>
      <c r="L36" s="58"/>
    </row>
    <row r="37" spans="1:247" ht="16.5" customHeight="1">
      <c r="A37" s="61" t="s">
        <v>270</v>
      </c>
      <c r="B37" s="65" t="s">
        <v>271</v>
      </c>
      <c r="C37" s="116"/>
      <c r="D37" s="136">
        <v>1550</v>
      </c>
      <c r="E37" s="136">
        <v>1550</v>
      </c>
      <c r="F37" s="136">
        <v>1550</v>
      </c>
      <c r="G37" s="92">
        <v>1096</v>
      </c>
      <c r="H37" s="92">
        <f t="shared" si="37"/>
        <v>0</v>
      </c>
      <c r="I37" s="92">
        <v>1096</v>
      </c>
      <c r="J37" s="57"/>
      <c r="K37" s="57"/>
    </row>
    <row r="38" spans="1:247" ht="16.5" customHeight="1">
      <c r="A38" s="61" t="s">
        <v>272</v>
      </c>
      <c r="B38" s="65" t="s">
        <v>273</v>
      </c>
      <c r="C38" s="116"/>
      <c r="D38" s="136">
        <v>50</v>
      </c>
      <c r="E38" s="136">
        <v>50</v>
      </c>
      <c r="F38" s="136">
        <v>50</v>
      </c>
      <c r="G38" s="92">
        <v>35</v>
      </c>
      <c r="H38" s="92">
        <f t="shared" si="37"/>
        <v>0</v>
      </c>
      <c r="I38" s="92">
        <v>35</v>
      </c>
      <c r="J38" s="57"/>
      <c r="K38" s="57"/>
    </row>
    <row r="39" spans="1:247" s="58" customFormat="1" ht="16.5" customHeight="1">
      <c r="A39" s="61" t="s">
        <v>274</v>
      </c>
      <c r="B39" s="65" t="s">
        <v>275</v>
      </c>
      <c r="C39" s="116"/>
      <c r="D39" s="136">
        <v>500</v>
      </c>
      <c r="E39" s="136">
        <v>500</v>
      </c>
      <c r="F39" s="136">
        <v>500</v>
      </c>
      <c r="G39" s="92">
        <v>361</v>
      </c>
      <c r="H39" s="92">
        <f t="shared" si="37"/>
        <v>0</v>
      </c>
      <c r="I39" s="92">
        <v>361</v>
      </c>
      <c r="J39" s="57"/>
      <c r="K39" s="57"/>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41"/>
      <c r="BQ39" s="41"/>
      <c r="BR39" s="41"/>
      <c r="BS39" s="41"/>
      <c r="BT39" s="41"/>
      <c r="BU39" s="41"/>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c r="EO39" s="41"/>
      <c r="EP39" s="41"/>
      <c r="EQ39" s="41"/>
      <c r="ER39" s="41"/>
      <c r="ES39" s="41"/>
      <c r="ET39" s="41"/>
      <c r="EU39" s="41"/>
      <c r="EV39" s="41"/>
      <c r="EW39" s="41"/>
      <c r="EX39" s="41"/>
      <c r="EY39" s="41"/>
      <c r="EZ39" s="41"/>
      <c r="FA39" s="41"/>
      <c r="FB39" s="41"/>
      <c r="FC39" s="41"/>
      <c r="FD39" s="41"/>
      <c r="FE39" s="41"/>
      <c r="FF39" s="41"/>
      <c r="FG39" s="41"/>
      <c r="FH39" s="41"/>
      <c r="FI39" s="41"/>
      <c r="FJ39" s="41"/>
      <c r="FK39" s="41"/>
      <c r="FL39" s="41"/>
      <c r="FM39" s="41"/>
      <c r="FN39" s="41"/>
      <c r="FO39" s="41"/>
      <c r="FP39" s="41"/>
      <c r="FQ39" s="41"/>
      <c r="FR39" s="41"/>
      <c r="FS39" s="41"/>
      <c r="FT39" s="41"/>
      <c r="FU39" s="41"/>
      <c r="FV39" s="41"/>
      <c r="FW39" s="41"/>
      <c r="FX39" s="41"/>
      <c r="FY39" s="41"/>
      <c r="FZ39" s="41"/>
      <c r="GA39" s="41"/>
      <c r="GB39" s="41"/>
      <c r="GC39" s="41"/>
      <c r="GD39" s="41"/>
      <c r="GE39" s="41"/>
      <c r="GF39" s="41"/>
      <c r="GG39" s="41"/>
      <c r="GH39" s="41"/>
      <c r="GI39" s="41"/>
      <c r="GJ39" s="41"/>
      <c r="GK39" s="41"/>
      <c r="GL39" s="41"/>
      <c r="GM39" s="41"/>
      <c r="GN39" s="41"/>
      <c r="GO39" s="41"/>
      <c r="GP39" s="41"/>
      <c r="GQ39" s="41"/>
      <c r="GR39" s="41"/>
      <c r="GS39" s="41"/>
      <c r="GT39" s="41"/>
      <c r="GU39" s="41"/>
      <c r="GV39" s="41"/>
      <c r="GW39" s="41"/>
      <c r="GX39" s="41"/>
      <c r="GY39" s="41"/>
      <c r="GZ39" s="41"/>
      <c r="HA39" s="41"/>
      <c r="HB39" s="41"/>
      <c r="HC39" s="41"/>
      <c r="HD39" s="41"/>
      <c r="HE39" s="41"/>
      <c r="HF39" s="41"/>
      <c r="HG39" s="41"/>
      <c r="HH39" s="41"/>
      <c r="HI39" s="41"/>
      <c r="HJ39" s="41"/>
      <c r="HK39" s="41"/>
      <c r="HL39" s="41"/>
      <c r="HM39" s="41"/>
      <c r="HN39" s="41"/>
      <c r="HO39" s="41"/>
      <c r="HP39" s="41"/>
      <c r="HQ39" s="41"/>
      <c r="HR39" s="41"/>
      <c r="HS39" s="41"/>
      <c r="HT39" s="41"/>
      <c r="HU39" s="41"/>
      <c r="HV39" s="41"/>
      <c r="HW39" s="41"/>
      <c r="HX39" s="41"/>
      <c r="HY39" s="41"/>
      <c r="HZ39" s="41"/>
      <c r="IA39" s="41"/>
      <c r="IB39" s="41"/>
      <c r="IC39" s="41"/>
      <c r="ID39" s="41"/>
      <c r="IE39" s="41"/>
      <c r="IF39" s="41"/>
      <c r="IG39" s="41"/>
      <c r="IH39" s="41"/>
      <c r="II39" s="41"/>
      <c r="IJ39" s="41"/>
      <c r="IK39" s="41"/>
      <c r="IL39" s="41"/>
      <c r="IM39" s="41"/>
    </row>
    <row r="40" spans="1:247" ht="16.5" customHeight="1">
      <c r="A40" s="61" t="s">
        <v>276</v>
      </c>
      <c r="B40" s="66" t="s">
        <v>277</v>
      </c>
      <c r="C40" s="116"/>
      <c r="D40" s="136">
        <v>50</v>
      </c>
      <c r="E40" s="136">
        <v>50</v>
      </c>
      <c r="F40" s="136">
        <v>50</v>
      </c>
      <c r="G40" s="92">
        <v>10</v>
      </c>
      <c r="H40" s="92">
        <f t="shared" si="37"/>
        <v>0</v>
      </c>
      <c r="I40" s="92">
        <v>10</v>
      </c>
      <c r="J40" s="57"/>
      <c r="K40" s="57"/>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c r="CW40" s="58"/>
      <c r="CX40" s="58"/>
      <c r="CY40" s="58"/>
      <c r="CZ40" s="58"/>
      <c r="DA40" s="58"/>
      <c r="DB40" s="58"/>
      <c r="DC40" s="58"/>
      <c r="DD40" s="58"/>
      <c r="DE40" s="58"/>
      <c r="DF40" s="58"/>
      <c r="DG40" s="58"/>
      <c r="DH40" s="58"/>
      <c r="DI40" s="58"/>
      <c r="DJ40" s="58"/>
      <c r="DK40" s="58"/>
      <c r="DL40" s="58"/>
      <c r="DM40" s="58"/>
      <c r="DN40" s="58"/>
      <c r="DO40" s="58"/>
      <c r="DP40" s="58"/>
      <c r="DQ40" s="58"/>
      <c r="DR40" s="58"/>
      <c r="DS40" s="58"/>
      <c r="DT40" s="58"/>
      <c r="DU40" s="58"/>
      <c r="DV40" s="58"/>
      <c r="DW40" s="58"/>
      <c r="DX40" s="58"/>
      <c r="DY40" s="58"/>
      <c r="DZ40" s="58"/>
      <c r="EA40" s="58"/>
      <c r="EB40" s="58"/>
      <c r="EC40" s="58"/>
      <c r="ED40" s="58"/>
      <c r="EE40" s="58"/>
      <c r="EF40" s="58"/>
      <c r="EG40" s="58"/>
      <c r="EH40" s="58"/>
      <c r="EI40" s="58"/>
      <c r="EJ40" s="58"/>
      <c r="EK40" s="58"/>
      <c r="EL40" s="58"/>
      <c r="EM40" s="58"/>
      <c r="EN40" s="58"/>
      <c r="EO40" s="58"/>
      <c r="EP40" s="58"/>
      <c r="EQ40" s="58"/>
      <c r="ER40" s="58"/>
      <c r="ES40" s="58"/>
      <c r="ET40" s="58"/>
      <c r="EU40" s="58"/>
      <c r="EV40" s="58"/>
      <c r="EW40" s="58"/>
      <c r="EX40" s="58"/>
      <c r="EY40" s="58"/>
      <c r="EZ40" s="58"/>
      <c r="FA40" s="58"/>
      <c r="FB40" s="58"/>
      <c r="FC40" s="58"/>
      <c r="FD40" s="58"/>
      <c r="FE40" s="58"/>
      <c r="FF40" s="58"/>
      <c r="FG40" s="58"/>
      <c r="FH40" s="58"/>
      <c r="FI40" s="58"/>
      <c r="FJ40" s="58"/>
      <c r="FK40" s="58"/>
      <c r="FL40" s="58"/>
      <c r="FM40" s="58"/>
      <c r="FN40" s="58"/>
      <c r="FO40" s="58"/>
      <c r="FP40" s="58"/>
      <c r="FQ40" s="58"/>
      <c r="FR40" s="58"/>
      <c r="FS40" s="58"/>
      <c r="FT40" s="58"/>
      <c r="FU40" s="58"/>
      <c r="FV40" s="58"/>
      <c r="FW40" s="58"/>
      <c r="FX40" s="58"/>
      <c r="FY40" s="58"/>
      <c r="FZ40" s="58"/>
      <c r="GA40" s="58"/>
      <c r="GB40" s="58"/>
      <c r="GC40" s="58"/>
      <c r="GD40" s="58"/>
      <c r="GE40" s="58"/>
      <c r="GF40" s="58"/>
      <c r="GG40" s="58"/>
      <c r="GH40" s="58"/>
      <c r="GI40" s="58"/>
      <c r="GJ40" s="58"/>
      <c r="GK40" s="58"/>
      <c r="GL40" s="58"/>
      <c r="GM40" s="58"/>
      <c r="GN40" s="58"/>
      <c r="GO40" s="58"/>
      <c r="GP40" s="58"/>
      <c r="GQ40" s="58"/>
      <c r="GR40" s="58"/>
      <c r="GS40" s="58"/>
      <c r="GT40" s="58"/>
      <c r="GU40" s="58"/>
      <c r="GV40" s="58"/>
      <c r="GW40" s="58"/>
      <c r="GX40" s="58"/>
      <c r="GY40" s="58"/>
      <c r="GZ40" s="58"/>
      <c r="HA40" s="58"/>
      <c r="HB40" s="58"/>
      <c r="HC40" s="58"/>
      <c r="HD40" s="58"/>
      <c r="HE40" s="58"/>
      <c r="HF40" s="58"/>
      <c r="HG40" s="58"/>
      <c r="HH40" s="58"/>
      <c r="HI40" s="58"/>
      <c r="HJ40" s="58"/>
      <c r="HK40" s="58"/>
      <c r="HL40" s="58"/>
      <c r="HM40" s="58"/>
      <c r="HN40" s="58"/>
      <c r="HO40" s="58"/>
      <c r="HP40" s="58"/>
      <c r="HQ40" s="58"/>
      <c r="HR40" s="58"/>
      <c r="HS40" s="58"/>
      <c r="HT40" s="58"/>
      <c r="HU40" s="58"/>
      <c r="HV40" s="58"/>
      <c r="HW40" s="58"/>
      <c r="HX40" s="58"/>
      <c r="HY40" s="58"/>
      <c r="HZ40" s="58"/>
      <c r="IA40" s="58"/>
      <c r="IB40" s="58"/>
      <c r="IC40" s="58"/>
      <c r="ID40" s="58"/>
      <c r="IE40" s="58"/>
      <c r="IF40" s="58"/>
      <c r="IG40" s="58"/>
      <c r="IH40" s="58"/>
      <c r="II40" s="58"/>
      <c r="IJ40" s="58"/>
      <c r="IK40" s="58"/>
      <c r="IL40" s="58"/>
      <c r="IM40" s="58"/>
    </row>
    <row r="41" spans="1:247" ht="16.5" customHeight="1">
      <c r="A41" s="61" t="s">
        <v>278</v>
      </c>
      <c r="B41" s="66" t="s">
        <v>42</v>
      </c>
      <c r="C41" s="116"/>
      <c r="D41" s="136">
        <v>100</v>
      </c>
      <c r="E41" s="136">
        <v>100</v>
      </c>
      <c r="F41" s="136">
        <v>100</v>
      </c>
      <c r="G41" s="92">
        <v>59</v>
      </c>
      <c r="H41" s="92">
        <f t="shared" si="37"/>
        <v>0</v>
      </c>
      <c r="I41" s="92">
        <v>59</v>
      </c>
      <c r="J41" s="57"/>
      <c r="K41" s="57"/>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8"/>
      <c r="BR41" s="58"/>
      <c r="BS41" s="58"/>
      <c r="BT41" s="58"/>
      <c r="BU41" s="58"/>
      <c r="BV41" s="58"/>
      <c r="BW41" s="58"/>
      <c r="BX41" s="58"/>
      <c r="BY41" s="58"/>
      <c r="BZ41" s="58"/>
      <c r="CA41" s="58"/>
      <c r="CB41" s="58"/>
      <c r="CC41" s="58"/>
      <c r="CD41" s="58"/>
      <c r="CE41" s="58"/>
      <c r="CF41" s="58"/>
      <c r="CG41" s="58"/>
      <c r="CH41" s="58"/>
      <c r="CI41" s="58"/>
      <c r="CJ41" s="58"/>
      <c r="CK41" s="58"/>
      <c r="CL41" s="58"/>
      <c r="CM41" s="58"/>
      <c r="CN41" s="58"/>
      <c r="CO41" s="58"/>
      <c r="CP41" s="58"/>
      <c r="CQ41" s="58"/>
      <c r="CR41" s="58"/>
      <c r="CS41" s="58"/>
      <c r="CT41" s="58"/>
      <c r="CU41" s="58"/>
      <c r="CV41" s="58"/>
      <c r="CW41" s="58"/>
      <c r="CX41" s="58"/>
      <c r="CY41" s="58"/>
      <c r="CZ41" s="58"/>
      <c r="DA41" s="58"/>
      <c r="DB41" s="58"/>
      <c r="DC41" s="58"/>
      <c r="DD41" s="58"/>
      <c r="DE41" s="58"/>
      <c r="DF41" s="58"/>
      <c r="DG41" s="58"/>
      <c r="DH41" s="58"/>
      <c r="DI41" s="58"/>
      <c r="DJ41" s="58"/>
      <c r="DK41" s="58"/>
      <c r="DL41" s="58"/>
      <c r="DM41" s="58"/>
      <c r="DN41" s="58"/>
      <c r="DO41" s="58"/>
      <c r="DP41" s="58"/>
      <c r="DQ41" s="58"/>
      <c r="DR41" s="58"/>
      <c r="DS41" s="58"/>
      <c r="DT41" s="58"/>
      <c r="DU41" s="58"/>
      <c r="DV41" s="58"/>
      <c r="DW41" s="58"/>
      <c r="DX41" s="58"/>
      <c r="DY41" s="58"/>
      <c r="DZ41" s="58"/>
      <c r="EA41" s="58"/>
      <c r="EB41" s="58"/>
      <c r="EC41" s="58"/>
      <c r="ED41" s="58"/>
      <c r="EE41" s="58"/>
      <c r="EF41" s="58"/>
      <c r="EG41" s="58"/>
      <c r="EH41" s="58"/>
      <c r="EI41" s="58"/>
      <c r="EJ41" s="58"/>
      <c r="EK41" s="58"/>
      <c r="EL41" s="58"/>
      <c r="EM41" s="58"/>
      <c r="EN41" s="58"/>
      <c r="EO41" s="58"/>
      <c r="EP41" s="58"/>
      <c r="EQ41" s="58"/>
      <c r="ER41" s="58"/>
      <c r="ES41" s="58"/>
      <c r="ET41" s="58"/>
      <c r="EU41" s="58"/>
      <c r="EV41" s="58"/>
      <c r="EW41" s="58"/>
      <c r="EX41" s="58"/>
      <c r="EY41" s="58"/>
      <c r="EZ41" s="58"/>
      <c r="FA41" s="58"/>
      <c r="FB41" s="58"/>
      <c r="FC41" s="58"/>
      <c r="FD41" s="58"/>
      <c r="FE41" s="58"/>
      <c r="FF41" s="58"/>
      <c r="FG41" s="58"/>
      <c r="FH41" s="58"/>
      <c r="FI41" s="58"/>
      <c r="FJ41" s="58"/>
      <c r="FK41" s="58"/>
      <c r="FL41" s="58"/>
      <c r="FM41" s="58"/>
      <c r="FN41" s="58"/>
      <c r="FO41" s="58"/>
      <c r="FP41" s="58"/>
      <c r="FQ41" s="58"/>
      <c r="FR41" s="58"/>
      <c r="FS41" s="58"/>
      <c r="FT41" s="58"/>
      <c r="FU41" s="58"/>
      <c r="FV41" s="58"/>
      <c r="FW41" s="58"/>
      <c r="FX41" s="58"/>
      <c r="FY41" s="58"/>
      <c r="FZ41" s="58"/>
      <c r="GA41" s="58"/>
      <c r="GB41" s="58"/>
      <c r="GC41" s="58"/>
      <c r="GD41" s="58"/>
      <c r="GE41" s="58"/>
      <c r="GF41" s="58"/>
      <c r="GG41" s="58"/>
      <c r="GH41" s="58"/>
      <c r="GI41" s="58"/>
      <c r="GJ41" s="58"/>
      <c r="GK41" s="58"/>
      <c r="GL41" s="58"/>
      <c r="GM41" s="58"/>
      <c r="GN41" s="58"/>
      <c r="GO41" s="58"/>
      <c r="GP41" s="58"/>
      <c r="GQ41" s="58"/>
      <c r="GR41" s="58"/>
      <c r="GS41" s="58"/>
      <c r="GT41" s="58"/>
      <c r="GU41" s="58"/>
      <c r="GV41" s="58"/>
      <c r="GW41" s="58"/>
      <c r="GX41" s="58"/>
      <c r="GY41" s="58"/>
      <c r="GZ41" s="58"/>
      <c r="HA41" s="58"/>
      <c r="HB41" s="58"/>
      <c r="HC41" s="58"/>
      <c r="HD41" s="58"/>
      <c r="HE41" s="58"/>
      <c r="HF41" s="58"/>
      <c r="HG41" s="58"/>
      <c r="HH41" s="58"/>
      <c r="HI41" s="58"/>
      <c r="HJ41" s="58"/>
      <c r="HK41" s="58"/>
      <c r="HL41" s="58"/>
      <c r="HM41" s="58"/>
      <c r="HN41" s="58"/>
      <c r="HO41" s="58"/>
      <c r="HP41" s="58"/>
      <c r="HQ41" s="58"/>
      <c r="HR41" s="58"/>
      <c r="HS41" s="58"/>
      <c r="HT41" s="58"/>
      <c r="HU41" s="58"/>
      <c r="HV41" s="58"/>
      <c r="HW41" s="58"/>
      <c r="HX41" s="58"/>
      <c r="HY41" s="58"/>
      <c r="HZ41" s="58"/>
      <c r="IA41" s="58"/>
      <c r="IB41" s="58"/>
      <c r="IC41" s="58"/>
      <c r="ID41" s="58"/>
      <c r="IE41" s="58"/>
      <c r="IF41" s="58"/>
      <c r="IG41" s="58"/>
      <c r="IH41" s="58"/>
      <c r="II41" s="58"/>
      <c r="IJ41" s="58"/>
      <c r="IK41" s="58"/>
      <c r="IL41" s="58"/>
      <c r="IM41" s="58"/>
    </row>
    <row r="42" spans="1:247" ht="16.5" customHeight="1">
      <c r="A42" s="61" t="s">
        <v>279</v>
      </c>
      <c r="B42" s="66" t="s">
        <v>280</v>
      </c>
      <c r="C42" s="116"/>
      <c r="D42" s="136">
        <v>107350</v>
      </c>
      <c r="E42" s="136">
        <v>107350</v>
      </c>
      <c r="F42" s="136">
        <v>107350</v>
      </c>
      <c r="G42" s="92">
        <v>96656</v>
      </c>
      <c r="H42" s="92">
        <f t="shared" si="37"/>
        <v>8771</v>
      </c>
      <c r="I42" s="92">
        <v>87885</v>
      </c>
      <c r="J42" s="57"/>
      <c r="K42" s="57"/>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8"/>
      <c r="BR42" s="58"/>
      <c r="BS42" s="58"/>
      <c r="BT42" s="58"/>
      <c r="BU42" s="58"/>
      <c r="BV42" s="58"/>
      <c r="BW42" s="58"/>
      <c r="BX42" s="58"/>
      <c r="BY42" s="58"/>
      <c r="BZ42" s="58"/>
      <c r="CA42" s="58"/>
      <c r="CB42" s="58"/>
      <c r="CC42" s="58"/>
      <c r="CD42" s="58"/>
      <c r="CE42" s="58"/>
      <c r="CF42" s="58"/>
      <c r="CG42" s="58"/>
      <c r="CH42" s="58"/>
      <c r="CI42" s="58"/>
      <c r="CJ42" s="58"/>
      <c r="CK42" s="58"/>
      <c r="CL42" s="58"/>
      <c r="CM42" s="58"/>
      <c r="CN42" s="58"/>
      <c r="CO42" s="58"/>
      <c r="CP42" s="58"/>
      <c r="CQ42" s="58"/>
      <c r="CR42" s="58"/>
      <c r="CS42" s="58"/>
      <c r="CT42" s="58"/>
      <c r="CU42" s="58"/>
      <c r="CV42" s="58"/>
      <c r="CW42" s="58"/>
      <c r="CX42" s="58"/>
      <c r="CY42" s="58"/>
      <c r="CZ42" s="58"/>
      <c r="DA42" s="58"/>
      <c r="DB42" s="58"/>
      <c r="DC42" s="58"/>
      <c r="DD42" s="58"/>
      <c r="DE42" s="58"/>
      <c r="DF42" s="58"/>
      <c r="DG42" s="58"/>
      <c r="DH42" s="58"/>
      <c r="DI42" s="58"/>
      <c r="DJ42" s="58"/>
      <c r="DK42" s="58"/>
      <c r="DL42" s="58"/>
      <c r="DM42" s="58"/>
      <c r="DN42" s="58"/>
      <c r="DO42" s="58"/>
      <c r="DP42" s="58"/>
      <c r="DQ42" s="58"/>
      <c r="DR42" s="58"/>
      <c r="DS42" s="58"/>
      <c r="DT42" s="58"/>
      <c r="DU42" s="58"/>
      <c r="DV42" s="58"/>
      <c r="DW42" s="58"/>
      <c r="DX42" s="58"/>
      <c r="DY42" s="58"/>
      <c r="DZ42" s="58"/>
      <c r="EA42" s="58"/>
      <c r="EB42" s="58"/>
      <c r="EC42" s="58"/>
      <c r="ED42" s="58"/>
      <c r="EE42" s="58"/>
      <c r="EF42" s="58"/>
      <c r="EG42" s="58"/>
      <c r="EH42" s="58"/>
      <c r="EI42" s="58"/>
      <c r="EJ42" s="58"/>
      <c r="EK42" s="58"/>
      <c r="EL42" s="58"/>
      <c r="EM42" s="58"/>
      <c r="EN42" s="58"/>
      <c r="EO42" s="58"/>
      <c r="EP42" s="58"/>
      <c r="EQ42" s="58"/>
      <c r="ER42" s="58"/>
      <c r="ES42" s="58"/>
      <c r="ET42" s="58"/>
      <c r="EU42" s="58"/>
      <c r="EV42" s="58"/>
      <c r="EW42" s="58"/>
      <c r="EX42" s="58"/>
      <c r="EY42" s="58"/>
      <c r="EZ42" s="58"/>
      <c r="FA42" s="58"/>
      <c r="FB42" s="58"/>
      <c r="FC42" s="58"/>
      <c r="FD42" s="58"/>
      <c r="FE42" s="58"/>
      <c r="FF42" s="58"/>
      <c r="FG42" s="58"/>
      <c r="FH42" s="58"/>
      <c r="FI42" s="58"/>
      <c r="FJ42" s="58"/>
      <c r="FK42" s="58"/>
      <c r="FL42" s="58"/>
      <c r="FM42" s="58"/>
      <c r="FN42" s="58"/>
      <c r="FO42" s="58"/>
      <c r="FP42" s="58"/>
      <c r="FQ42" s="58"/>
      <c r="FR42" s="58"/>
      <c r="FS42" s="58"/>
      <c r="FT42" s="58"/>
      <c r="FU42" s="58"/>
      <c r="FV42" s="58"/>
      <c r="FW42" s="58"/>
      <c r="FX42" s="58"/>
      <c r="FY42" s="58"/>
      <c r="FZ42" s="58"/>
      <c r="GA42" s="58"/>
      <c r="GB42" s="58"/>
      <c r="GC42" s="58"/>
      <c r="GD42" s="58"/>
      <c r="GE42" s="58"/>
      <c r="GF42" s="58"/>
      <c r="GG42" s="58"/>
      <c r="GH42" s="58"/>
      <c r="GI42" s="58"/>
      <c r="GJ42" s="58"/>
      <c r="GK42" s="58"/>
      <c r="GL42" s="58"/>
      <c r="GM42" s="58"/>
      <c r="GN42" s="58"/>
      <c r="GO42" s="58"/>
      <c r="GP42" s="58"/>
      <c r="GQ42" s="58"/>
      <c r="GR42" s="58"/>
      <c r="GS42" s="58"/>
      <c r="GT42" s="58"/>
      <c r="GU42" s="58"/>
      <c r="GV42" s="58"/>
      <c r="GW42" s="58"/>
      <c r="GX42" s="58"/>
      <c r="GY42" s="58"/>
      <c r="GZ42" s="58"/>
      <c r="HA42" s="58"/>
      <c r="HB42" s="58"/>
      <c r="HC42" s="58"/>
      <c r="HD42" s="58"/>
      <c r="HE42" s="58"/>
      <c r="HF42" s="58"/>
      <c r="HG42" s="58"/>
      <c r="HH42" s="58"/>
      <c r="HI42" s="58"/>
      <c r="HJ42" s="58"/>
      <c r="HK42" s="58"/>
      <c r="HL42" s="58"/>
      <c r="HM42" s="58"/>
      <c r="HN42" s="58"/>
      <c r="HO42" s="58"/>
      <c r="HP42" s="58"/>
      <c r="HQ42" s="58"/>
      <c r="HR42" s="58"/>
      <c r="HS42" s="58"/>
      <c r="HT42" s="58"/>
      <c r="HU42" s="58"/>
      <c r="HV42" s="58"/>
      <c r="HW42" s="58"/>
      <c r="HX42" s="58"/>
      <c r="HY42" s="58"/>
      <c r="HZ42" s="58"/>
      <c r="IA42" s="58"/>
      <c r="IB42" s="58"/>
      <c r="IC42" s="58"/>
      <c r="ID42" s="58"/>
      <c r="IE42" s="58"/>
      <c r="IF42" s="58"/>
      <c r="IG42" s="58"/>
      <c r="IH42" s="58"/>
      <c r="II42" s="58"/>
      <c r="IJ42" s="58"/>
      <c r="IK42" s="58"/>
      <c r="IL42" s="58"/>
      <c r="IM42" s="58"/>
    </row>
    <row r="43" spans="1:247" ht="16.5" customHeight="1">
      <c r="A43" s="54" t="s">
        <v>281</v>
      </c>
      <c r="B43" s="59" t="s">
        <v>221</v>
      </c>
      <c r="C43" s="115">
        <f t="shared" ref="C43:H43" si="41">+C44+C58+C57+C60+C63+C65+C66+C68+C64+C67</f>
        <v>0</v>
      </c>
      <c r="D43" s="115">
        <f t="shared" si="41"/>
        <v>349141970</v>
      </c>
      <c r="E43" s="115">
        <f t="shared" si="41"/>
        <v>314145140</v>
      </c>
      <c r="F43" s="115">
        <f t="shared" si="41"/>
        <v>314145140</v>
      </c>
      <c r="G43" s="115">
        <f t="shared" si="41"/>
        <v>311964068.85000002</v>
      </c>
      <c r="H43" s="115">
        <f t="shared" si="41"/>
        <v>28300215.340000004</v>
      </c>
      <c r="I43" s="115">
        <f t="shared" ref="I43" si="42">+I44+I58+I57+I60+I63+I65+I66+I68+I64+I67</f>
        <v>283663853.50999999</v>
      </c>
      <c r="J43" s="57"/>
      <c r="K43" s="57"/>
      <c r="L43" s="58"/>
    </row>
    <row r="44" spans="1:247" ht="16.5" customHeight="1">
      <c r="A44" s="54" t="s">
        <v>282</v>
      </c>
      <c r="B44" s="59" t="s">
        <v>283</v>
      </c>
      <c r="C44" s="115">
        <f t="shared" ref="C44:H44" si="43">+C45+C46+C47+C48+C49+C50+C51+C52+C54</f>
        <v>0</v>
      </c>
      <c r="D44" s="115">
        <f t="shared" si="43"/>
        <v>349054430</v>
      </c>
      <c r="E44" s="115">
        <f t="shared" si="43"/>
        <v>314057600</v>
      </c>
      <c r="F44" s="115">
        <f t="shared" si="43"/>
        <v>314057600</v>
      </c>
      <c r="G44" s="115">
        <f t="shared" si="43"/>
        <v>311895161.53999996</v>
      </c>
      <c r="H44" s="115">
        <f t="shared" si="43"/>
        <v>28293155.340000004</v>
      </c>
      <c r="I44" s="115">
        <f t="shared" ref="I44" si="44">+I45+I46+I47+I48+I49+I50+I51+I52+I54</f>
        <v>283602006.19999993</v>
      </c>
      <c r="J44" s="57"/>
      <c r="K44" s="57"/>
    </row>
    <row r="45" spans="1:247" s="58" customFormat="1" ht="16.5" customHeight="1">
      <c r="A45" s="61" t="s">
        <v>284</v>
      </c>
      <c r="B45" s="65" t="s">
        <v>285</v>
      </c>
      <c r="C45" s="116"/>
      <c r="D45" s="114">
        <v>33000</v>
      </c>
      <c r="E45" s="114">
        <v>33000</v>
      </c>
      <c r="F45" s="114">
        <v>33000</v>
      </c>
      <c r="G45" s="92">
        <v>32958.699999999997</v>
      </c>
      <c r="H45" s="92">
        <f t="shared" ref="H45:H59" si="45">G45-I45</f>
        <v>0</v>
      </c>
      <c r="I45" s="92">
        <v>32958.699999999997</v>
      </c>
      <c r="J45" s="57"/>
      <c r="K45" s="57"/>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c r="EO45" s="41"/>
      <c r="EP45" s="41"/>
      <c r="EQ45" s="41"/>
      <c r="ER45" s="41"/>
      <c r="ES45" s="41"/>
      <c r="ET45" s="41"/>
      <c r="EU45" s="41"/>
      <c r="EV45" s="41"/>
      <c r="EW45" s="41"/>
      <c r="EX45" s="41"/>
      <c r="EY45" s="41"/>
      <c r="EZ45" s="41"/>
      <c r="FA45" s="41"/>
      <c r="FB45" s="41"/>
      <c r="FC45" s="41"/>
      <c r="FD45" s="41"/>
      <c r="FE45" s="41"/>
      <c r="FF45" s="41"/>
      <c r="FG45" s="41"/>
      <c r="FH45" s="41"/>
      <c r="FI45" s="41"/>
      <c r="FJ45" s="41"/>
      <c r="FK45" s="41"/>
      <c r="FL45" s="41"/>
      <c r="FM45" s="41"/>
      <c r="FN45" s="41"/>
      <c r="FO45" s="41"/>
      <c r="FP45" s="41"/>
      <c r="FQ45" s="41"/>
      <c r="FR45" s="41"/>
      <c r="FS45" s="41"/>
      <c r="FT45" s="41"/>
      <c r="FU45" s="41"/>
      <c r="FV45" s="41"/>
      <c r="FW45" s="41"/>
      <c r="FX45" s="41"/>
      <c r="FY45" s="41"/>
      <c r="FZ45" s="41"/>
      <c r="GA45" s="41"/>
      <c r="GB45" s="41"/>
      <c r="GC45" s="41"/>
      <c r="GD45" s="41"/>
      <c r="GE45" s="41"/>
      <c r="GF45" s="41"/>
      <c r="GG45" s="41"/>
      <c r="GH45" s="41"/>
      <c r="GI45" s="41"/>
      <c r="GJ45" s="41"/>
      <c r="GK45" s="41"/>
      <c r="GL45" s="41"/>
      <c r="GM45" s="41"/>
      <c r="GN45" s="41"/>
      <c r="GO45" s="41"/>
      <c r="GP45" s="41"/>
      <c r="GQ45" s="41"/>
      <c r="GR45" s="41"/>
      <c r="GS45" s="41"/>
      <c r="GT45" s="41"/>
      <c r="GU45" s="41"/>
      <c r="GV45" s="41"/>
      <c r="GW45" s="41"/>
      <c r="GX45" s="41"/>
      <c r="GY45" s="41"/>
      <c r="GZ45" s="41"/>
      <c r="HA45" s="41"/>
      <c r="HB45" s="41"/>
      <c r="HC45" s="41"/>
      <c r="HD45" s="41"/>
      <c r="HE45" s="41"/>
      <c r="HF45" s="41"/>
      <c r="HG45" s="41"/>
      <c r="HH45" s="41"/>
      <c r="HI45" s="41"/>
      <c r="HJ45" s="41"/>
      <c r="HK45" s="41"/>
      <c r="HL45" s="41"/>
      <c r="HM45" s="41"/>
      <c r="HN45" s="41"/>
      <c r="HO45" s="41"/>
      <c r="HP45" s="41"/>
      <c r="HQ45" s="41"/>
      <c r="HR45" s="41"/>
      <c r="HS45" s="41"/>
      <c r="HT45" s="41"/>
      <c r="HU45" s="41"/>
      <c r="HV45" s="41"/>
      <c r="HW45" s="41"/>
      <c r="HX45" s="41"/>
      <c r="HY45" s="41"/>
      <c r="HZ45" s="41"/>
      <c r="IA45" s="41"/>
      <c r="IB45" s="41"/>
      <c r="IC45" s="41"/>
      <c r="ID45" s="41"/>
      <c r="IE45" s="41"/>
      <c r="IF45" s="41"/>
      <c r="IG45" s="41"/>
      <c r="IH45" s="41"/>
      <c r="II45" s="41"/>
      <c r="IJ45" s="41"/>
      <c r="IK45" s="41"/>
      <c r="IL45" s="41"/>
      <c r="IM45" s="41"/>
    </row>
    <row r="46" spans="1:247" s="58" customFormat="1" ht="16.5" customHeight="1">
      <c r="A46" s="61" t="s">
        <v>286</v>
      </c>
      <c r="B46" s="65" t="s">
        <v>287</v>
      </c>
      <c r="C46" s="116"/>
      <c r="D46" s="114">
        <v>24830</v>
      </c>
      <c r="E46" s="114">
        <v>24830</v>
      </c>
      <c r="F46" s="114">
        <v>24830</v>
      </c>
      <c r="G46" s="92">
        <v>22197.73</v>
      </c>
      <c r="H46" s="92">
        <f t="shared" si="45"/>
        <v>0</v>
      </c>
      <c r="I46" s="92">
        <v>22197.73</v>
      </c>
      <c r="J46" s="57"/>
      <c r="K46" s="57"/>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c r="EO46" s="41"/>
      <c r="EP46" s="41"/>
      <c r="EQ46" s="41"/>
      <c r="ER46" s="41"/>
      <c r="ES46" s="41"/>
      <c r="ET46" s="41"/>
      <c r="EU46" s="41"/>
      <c r="EV46" s="41"/>
      <c r="EW46" s="41"/>
      <c r="EX46" s="41"/>
      <c r="EY46" s="41"/>
      <c r="EZ46" s="41"/>
      <c r="FA46" s="41"/>
      <c r="FB46" s="41"/>
      <c r="FC46" s="41"/>
      <c r="FD46" s="41"/>
      <c r="FE46" s="41"/>
      <c r="FF46" s="41"/>
      <c r="FG46" s="41"/>
      <c r="FH46" s="41"/>
      <c r="FI46" s="41"/>
      <c r="FJ46" s="41"/>
      <c r="FK46" s="41"/>
      <c r="FL46" s="41"/>
      <c r="FM46" s="41"/>
      <c r="FN46" s="41"/>
      <c r="FO46" s="41"/>
      <c r="FP46" s="41"/>
      <c r="FQ46" s="41"/>
      <c r="FR46" s="41"/>
      <c r="FS46" s="41"/>
      <c r="FT46" s="41"/>
      <c r="FU46" s="41"/>
      <c r="FV46" s="41"/>
      <c r="FW46" s="41"/>
      <c r="FX46" s="41"/>
      <c r="FY46" s="41"/>
      <c r="FZ46" s="41"/>
      <c r="GA46" s="41"/>
      <c r="GB46" s="41"/>
      <c r="GC46" s="41"/>
      <c r="GD46" s="41"/>
      <c r="GE46" s="41"/>
      <c r="GF46" s="41"/>
      <c r="GG46" s="41"/>
      <c r="GH46" s="41"/>
      <c r="GI46" s="41"/>
      <c r="GJ46" s="41"/>
      <c r="GK46" s="41"/>
      <c r="GL46" s="41"/>
      <c r="GM46" s="41"/>
      <c r="GN46" s="41"/>
      <c r="GO46" s="41"/>
      <c r="GP46" s="41"/>
      <c r="GQ46" s="41"/>
      <c r="GR46" s="41"/>
      <c r="GS46" s="41"/>
      <c r="GT46" s="41"/>
      <c r="GU46" s="41"/>
      <c r="GV46" s="41"/>
      <c r="GW46" s="41"/>
      <c r="GX46" s="41"/>
      <c r="GY46" s="41"/>
      <c r="GZ46" s="41"/>
      <c r="HA46" s="41"/>
      <c r="HB46" s="41"/>
      <c r="HC46" s="41"/>
      <c r="HD46" s="41"/>
      <c r="HE46" s="41"/>
      <c r="HF46" s="41"/>
      <c r="HG46" s="41"/>
      <c r="HH46" s="41"/>
      <c r="HI46" s="41"/>
      <c r="HJ46" s="41"/>
      <c r="HK46" s="41"/>
      <c r="HL46" s="41"/>
      <c r="HM46" s="41"/>
      <c r="HN46" s="41"/>
      <c r="HO46" s="41"/>
      <c r="HP46" s="41"/>
      <c r="HQ46" s="41"/>
      <c r="HR46" s="41"/>
      <c r="HS46" s="41"/>
      <c r="HT46" s="41"/>
      <c r="HU46" s="41"/>
      <c r="HV46" s="41"/>
      <c r="HW46" s="41"/>
      <c r="HX46" s="41"/>
      <c r="HY46" s="41"/>
      <c r="HZ46" s="41"/>
      <c r="IA46" s="41"/>
      <c r="IB46" s="41"/>
      <c r="IC46" s="41"/>
      <c r="ID46" s="41"/>
      <c r="IE46" s="41"/>
      <c r="IF46" s="41"/>
      <c r="IG46" s="41"/>
      <c r="IH46" s="41"/>
      <c r="II46" s="41"/>
      <c r="IJ46" s="41"/>
      <c r="IK46" s="41"/>
      <c r="IL46" s="41"/>
      <c r="IM46" s="41"/>
    </row>
    <row r="47" spans="1:247" ht="16.5" customHeight="1">
      <c r="A47" s="61" t="s">
        <v>288</v>
      </c>
      <c r="B47" s="65" t="s">
        <v>289</v>
      </c>
      <c r="C47" s="116"/>
      <c r="D47" s="114">
        <v>139000</v>
      </c>
      <c r="E47" s="114">
        <v>139000</v>
      </c>
      <c r="F47" s="114">
        <v>139000</v>
      </c>
      <c r="G47" s="92">
        <v>86027.08</v>
      </c>
      <c r="H47" s="92">
        <f t="shared" si="45"/>
        <v>3007.0599999999977</v>
      </c>
      <c r="I47" s="92">
        <v>83020.02</v>
      </c>
      <c r="J47" s="57"/>
      <c r="K47" s="57"/>
    </row>
    <row r="48" spans="1:247" ht="16.5" customHeight="1">
      <c r="A48" s="61" t="s">
        <v>290</v>
      </c>
      <c r="B48" s="65" t="s">
        <v>291</v>
      </c>
      <c r="C48" s="116"/>
      <c r="D48" s="114">
        <v>10000</v>
      </c>
      <c r="E48" s="114">
        <v>10000</v>
      </c>
      <c r="F48" s="114">
        <v>10000</v>
      </c>
      <c r="G48" s="92">
        <v>8533.93</v>
      </c>
      <c r="H48" s="92">
        <f t="shared" si="45"/>
        <v>841.57999999999993</v>
      </c>
      <c r="I48" s="92">
        <v>7692.35</v>
      </c>
      <c r="J48" s="57"/>
      <c r="K48" s="57"/>
    </row>
    <row r="49" spans="1:247" ht="16.5" customHeight="1">
      <c r="A49" s="61" t="s">
        <v>292</v>
      </c>
      <c r="B49" s="65" t="s">
        <v>293</v>
      </c>
      <c r="C49" s="116"/>
      <c r="D49" s="114">
        <v>10000</v>
      </c>
      <c r="E49" s="114">
        <v>10000</v>
      </c>
      <c r="F49" s="114">
        <v>10000</v>
      </c>
      <c r="G49" s="92">
        <v>5000</v>
      </c>
      <c r="H49" s="92">
        <f t="shared" si="45"/>
        <v>0</v>
      </c>
      <c r="I49" s="92">
        <v>5000</v>
      </c>
      <c r="J49" s="57"/>
      <c r="K49" s="57"/>
    </row>
    <row r="50" spans="1:247" ht="16.5" customHeight="1">
      <c r="A50" s="61" t="s">
        <v>294</v>
      </c>
      <c r="B50" s="65" t="s">
        <v>295</v>
      </c>
      <c r="C50" s="116"/>
      <c r="D50" s="114">
        <v>5000</v>
      </c>
      <c r="E50" s="114">
        <v>5000</v>
      </c>
      <c r="F50" s="114">
        <v>5000</v>
      </c>
      <c r="G50" s="92">
        <v>1445.01</v>
      </c>
      <c r="H50" s="92">
        <f t="shared" si="45"/>
        <v>1445.01</v>
      </c>
      <c r="I50" s="92">
        <v>0</v>
      </c>
      <c r="J50" s="57"/>
      <c r="K50" s="57"/>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8"/>
      <c r="BP50" s="58"/>
      <c r="BQ50" s="58"/>
      <c r="BR50" s="58"/>
      <c r="BS50" s="58"/>
      <c r="BT50" s="58"/>
      <c r="BU50" s="58"/>
      <c r="BV50" s="58"/>
      <c r="BW50" s="58"/>
      <c r="BX50" s="58"/>
      <c r="BY50" s="58"/>
      <c r="BZ50" s="58"/>
      <c r="CA50" s="58"/>
      <c r="CB50" s="58"/>
      <c r="CC50" s="58"/>
      <c r="CD50" s="58"/>
      <c r="CE50" s="58"/>
      <c r="CF50" s="58"/>
      <c r="CG50" s="58"/>
      <c r="CH50" s="58"/>
      <c r="CI50" s="58"/>
      <c r="CJ50" s="58"/>
      <c r="CK50" s="58"/>
      <c r="CL50" s="58"/>
      <c r="CM50" s="58"/>
      <c r="CN50" s="58"/>
      <c r="CO50" s="58"/>
      <c r="CP50" s="58"/>
      <c r="CQ50" s="58"/>
      <c r="CR50" s="58"/>
      <c r="CS50" s="58"/>
      <c r="CT50" s="58"/>
      <c r="CU50" s="58"/>
      <c r="CV50" s="58"/>
      <c r="CW50" s="58"/>
      <c r="CX50" s="58"/>
      <c r="CY50" s="58"/>
      <c r="CZ50" s="58"/>
      <c r="DA50" s="58"/>
      <c r="DB50" s="58"/>
      <c r="DC50" s="58"/>
      <c r="DD50" s="58"/>
      <c r="DE50" s="58"/>
      <c r="DF50" s="58"/>
      <c r="DG50" s="58"/>
      <c r="DH50" s="58"/>
      <c r="DI50" s="58"/>
      <c r="DJ50" s="58"/>
      <c r="DK50" s="58"/>
      <c r="DL50" s="58"/>
      <c r="DM50" s="58"/>
      <c r="DN50" s="58"/>
      <c r="DO50" s="58"/>
      <c r="DP50" s="58"/>
      <c r="DQ50" s="58"/>
      <c r="DR50" s="58"/>
      <c r="DS50" s="58"/>
      <c r="DT50" s="58"/>
      <c r="DU50" s="58"/>
      <c r="DV50" s="58"/>
      <c r="DW50" s="58"/>
      <c r="DX50" s="58"/>
      <c r="DY50" s="58"/>
      <c r="DZ50" s="58"/>
      <c r="EA50" s="58"/>
      <c r="EB50" s="58"/>
      <c r="EC50" s="58"/>
      <c r="ED50" s="58"/>
      <c r="EE50" s="58"/>
      <c r="EF50" s="58"/>
      <c r="EG50" s="58"/>
      <c r="EH50" s="58"/>
      <c r="EI50" s="58"/>
      <c r="EJ50" s="58"/>
      <c r="EK50" s="58"/>
      <c r="EL50" s="58"/>
      <c r="EM50" s="58"/>
      <c r="EN50" s="58"/>
      <c r="EO50" s="58"/>
      <c r="EP50" s="58"/>
      <c r="EQ50" s="58"/>
      <c r="ER50" s="58"/>
      <c r="ES50" s="58"/>
      <c r="ET50" s="58"/>
      <c r="EU50" s="58"/>
      <c r="EV50" s="58"/>
      <c r="EW50" s="58"/>
      <c r="EX50" s="58"/>
      <c r="EY50" s="58"/>
      <c r="EZ50" s="58"/>
      <c r="FA50" s="58"/>
      <c r="FB50" s="58"/>
      <c r="FC50" s="58"/>
      <c r="FD50" s="58"/>
      <c r="FE50" s="58"/>
      <c r="FF50" s="58"/>
      <c r="FG50" s="58"/>
      <c r="FH50" s="58"/>
      <c r="FI50" s="58"/>
      <c r="FJ50" s="58"/>
      <c r="FK50" s="58"/>
      <c r="FL50" s="58"/>
      <c r="FM50" s="58"/>
      <c r="FN50" s="58"/>
      <c r="FO50" s="58"/>
      <c r="FP50" s="58"/>
      <c r="FQ50" s="58"/>
      <c r="FR50" s="58"/>
      <c r="FS50" s="58"/>
      <c r="FT50" s="58"/>
      <c r="FU50" s="58"/>
      <c r="FV50" s="58"/>
      <c r="FW50" s="58"/>
      <c r="FX50" s="58"/>
      <c r="FY50" s="58"/>
      <c r="FZ50" s="58"/>
      <c r="GA50" s="58"/>
      <c r="GB50" s="58"/>
      <c r="GC50" s="58"/>
      <c r="GD50" s="58"/>
      <c r="GE50" s="58"/>
      <c r="GF50" s="58"/>
      <c r="GG50" s="58"/>
      <c r="GH50" s="58"/>
      <c r="GI50" s="58"/>
      <c r="GJ50" s="58"/>
      <c r="GK50" s="58"/>
      <c r="GL50" s="58"/>
      <c r="GM50" s="58"/>
      <c r="GN50" s="58"/>
      <c r="GO50" s="58"/>
      <c r="GP50" s="58"/>
      <c r="GQ50" s="58"/>
      <c r="GR50" s="58"/>
      <c r="GS50" s="58"/>
      <c r="GT50" s="58"/>
      <c r="GU50" s="58"/>
      <c r="GV50" s="58"/>
      <c r="GW50" s="58"/>
      <c r="GX50" s="58"/>
      <c r="GY50" s="58"/>
      <c r="GZ50" s="58"/>
      <c r="HA50" s="58"/>
      <c r="HB50" s="58"/>
      <c r="HC50" s="58"/>
      <c r="HD50" s="58"/>
      <c r="HE50" s="58"/>
      <c r="HF50" s="58"/>
      <c r="HG50" s="58"/>
      <c r="HH50" s="58"/>
      <c r="HI50" s="58"/>
      <c r="HJ50" s="58"/>
      <c r="HK50" s="58"/>
      <c r="HL50" s="58"/>
      <c r="HM50" s="58"/>
      <c r="HN50" s="58"/>
      <c r="HO50" s="58"/>
      <c r="HP50" s="58"/>
      <c r="HQ50" s="58"/>
      <c r="HR50" s="58"/>
      <c r="HS50" s="58"/>
      <c r="HT50" s="58"/>
      <c r="HU50" s="58"/>
      <c r="HV50" s="58"/>
      <c r="HW50" s="58"/>
      <c r="HX50" s="58"/>
      <c r="HY50" s="58"/>
      <c r="HZ50" s="58"/>
      <c r="IA50" s="58"/>
      <c r="IB50" s="58"/>
      <c r="IC50" s="58"/>
      <c r="ID50" s="58"/>
      <c r="IE50" s="58"/>
      <c r="IF50" s="58"/>
      <c r="IG50" s="58"/>
      <c r="IH50" s="58"/>
      <c r="II50" s="58"/>
      <c r="IJ50" s="58"/>
      <c r="IK50" s="58"/>
      <c r="IL50" s="58"/>
      <c r="IM50" s="58"/>
    </row>
    <row r="51" spans="1:247" ht="16.5" customHeight="1">
      <c r="A51" s="61" t="s">
        <v>296</v>
      </c>
      <c r="B51" s="65" t="s">
        <v>297</v>
      </c>
      <c r="C51" s="116"/>
      <c r="D51" s="114">
        <v>52000</v>
      </c>
      <c r="E51" s="114">
        <v>52000</v>
      </c>
      <c r="F51" s="114">
        <v>52000</v>
      </c>
      <c r="G51" s="92">
        <v>46256.57</v>
      </c>
      <c r="H51" s="92">
        <f t="shared" si="45"/>
        <v>4281.3399999999965</v>
      </c>
      <c r="I51" s="92">
        <v>41975.23</v>
      </c>
      <c r="J51" s="57"/>
      <c r="K51" s="57"/>
      <c r="L51" s="58"/>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c r="AV51" s="67"/>
      <c r="AW51" s="67"/>
      <c r="AX51" s="67"/>
      <c r="AY51" s="67"/>
      <c r="AZ51" s="67"/>
      <c r="BA51" s="67"/>
      <c r="BB51" s="67"/>
      <c r="BC51" s="67"/>
      <c r="BD51" s="67"/>
      <c r="BE51" s="67"/>
      <c r="BF51" s="67"/>
      <c r="BG51" s="67"/>
      <c r="BH51" s="67"/>
      <c r="BI51" s="67"/>
      <c r="BJ51" s="67"/>
      <c r="BK51" s="67"/>
      <c r="BL51" s="67"/>
      <c r="BM51" s="67"/>
      <c r="BN51" s="67"/>
      <c r="BO51" s="67"/>
      <c r="BP51" s="67"/>
      <c r="BQ51" s="67"/>
      <c r="BR51" s="67"/>
      <c r="BS51" s="67"/>
      <c r="BT51" s="67"/>
      <c r="BU51" s="67"/>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c r="EN51" s="67"/>
      <c r="EO51" s="67"/>
      <c r="EP51" s="67"/>
      <c r="EQ51" s="67"/>
      <c r="ER51" s="67"/>
      <c r="ES51" s="67"/>
      <c r="ET51" s="67"/>
      <c r="EU51" s="67"/>
      <c r="EV51" s="67"/>
      <c r="EW51" s="67"/>
      <c r="EX51" s="67"/>
      <c r="EY51" s="67"/>
      <c r="EZ51" s="67"/>
      <c r="FA51" s="67"/>
      <c r="FB51" s="67"/>
      <c r="FC51" s="67"/>
      <c r="FD51" s="67"/>
      <c r="FE51" s="67"/>
      <c r="FF51" s="67"/>
      <c r="FG51" s="67"/>
      <c r="FH51" s="67"/>
      <c r="FI51" s="67"/>
      <c r="FJ51" s="67"/>
      <c r="FK51" s="67"/>
      <c r="FL51" s="67"/>
      <c r="FM51" s="67"/>
      <c r="FN51" s="67"/>
      <c r="FO51" s="67"/>
      <c r="FP51" s="67"/>
      <c r="FQ51" s="67"/>
      <c r="FR51" s="67"/>
      <c r="FS51" s="67"/>
      <c r="FT51" s="67"/>
      <c r="FU51" s="67"/>
      <c r="FV51" s="67"/>
      <c r="FW51" s="67"/>
      <c r="FX51" s="67"/>
      <c r="FY51" s="67"/>
      <c r="FZ51" s="67"/>
      <c r="GA51" s="67"/>
      <c r="GB51" s="67"/>
      <c r="GC51" s="67"/>
      <c r="GD51" s="67"/>
      <c r="GE51" s="67"/>
      <c r="GF51" s="67"/>
      <c r="GG51" s="67"/>
      <c r="GH51" s="67"/>
      <c r="GI51" s="67"/>
      <c r="GJ51" s="67"/>
      <c r="GK51" s="67"/>
      <c r="GL51" s="67"/>
      <c r="GM51" s="67"/>
      <c r="GN51" s="67"/>
      <c r="GO51" s="67"/>
      <c r="GP51" s="67"/>
      <c r="GQ51" s="67"/>
      <c r="GR51" s="67"/>
      <c r="GS51" s="67"/>
      <c r="GT51" s="67"/>
      <c r="GU51" s="67"/>
      <c r="GV51" s="67"/>
      <c r="GW51" s="67"/>
      <c r="GX51" s="67"/>
      <c r="GY51" s="67"/>
      <c r="GZ51" s="67"/>
      <c r="HA51" s="67"/>
      <c r="HB51" s="67"/>
      <c r="HC51" s="67"/>
      <c r="HD51" s="67"/>
      <c r="HE51" s="67"/>
      <c r="HF51" s="67"/>
      <c r="HG51" s="67"/>
      <c r="HH51" s="67"/>
      <c r="HI51" s="67"/>
      <c r="HJ51" s="67"/>
      <c r="HK51" s="67"/>
      <c r="HL51" s="67"/>
      <c r="HM51" s="67"/>
      <c r="HN51" s="67"/>
      <c r="HO51" s="67"/>
      <c r="HP51" s="67"/>
      <c r="HQ51" s="67"/>
      <c r="HR51" s="67"/>
      <c r="HS51" s="67"/>
      <c r="HT51" s="67"/>
      <c r="HU51" s="67"/>
      <c r="HV51" s="67"/>
      <c r="HW51" s="67"/>
      <c r="HX51" s="67"/>
      <c r="HY51" s="67"/>
      <c r="HZ51" s="67"/>
      <c r="IA51" s="67"/>
      <c r="IB51" s="67"/>
      <c r="IC51" s="67"/>
      <c r="ID51" s="67"/>
      <c r="IE51" s="67"/>
      <c r="IF51" s="67"/>
      <c r="IG51" s="67"/>
      <c r="IH51" s="67"/>
      <c r="II51" s="67"/>
      <c r="IJ51" s="67"/>
      <c r="IK51" s="67"/>
      <c r="IL51" s="67"/>
      <c r="IM51" s="67"/>
    </row>
    <row r="52" spans="1:247" ht="16.5" customHeight="1">
      <c r="A52" s="54" t="s">
        <v>298</v>
      </c>
      <c r="B52" s="59" t="s">
        <v>299</v>
      </c>
      <c r="C52" s="117">
        <f t="shared" ref="C52:H52" si="46">+C53+C88</f>
        <v>0</v>
      </c>
      <c r="D52" s="117">
        <f t="shared" si="46"/>
        <v>348540600</v>
      </c>
      <c r="E52" s="117">
        <f t="shared" si="46"/>
        <v>313543770</v>
      </c>
      <c r="F52" s="117">
        <f t="shared" si="46"/>
        <v>313543770</v>
      </c>
      <c r="G52" s="117">
        <f t="shared" si="46"/>
        <v>311475670.38999999</v>
      </c>
      <c r="H52" s="117">
        <f t="shared" si="46"/>
        <v>28262893.150000006</v>
      </c>
      <c r="I52" s="117">
        <f t="shared" ref="I52" si="47">+I53+I88</f>
        <v>283212777.23999995</v>
      </c>
      <c r="J52" s="57"/>
      <c r="K52" s="57"/>
      <c r="L52" s="67"/>
    </row>
    <row r="53" spans="1:247" ht="16.5" customHeight="1">
      <c r="A53" s="68" t="s">
        <v>300</v>
      </c>
      <c r="B53" s="69" t="s">
        <v>301</v>
      </c>
      <c r="C53" s="118"/>
      <c r="D53" s="114">
        <v>19300</v>
      </c>
      <c r="E53" s="114">
        <v>19300</v>
      </c>
      <c r="F53" s="114">
        <v>19300</v>
      </c>
      <c r="G53" s="92">
        <v>10876.74</v>
      </c>
      <c r="H53" s="92">
        <f t="shared" si="45"/>
        <v>1777.7899999999991</v>
      </c>
      <c r="I53" s="92">
        <v>9098.9500000000007</v>
      </c>
      <c r="J53" s="57"/>
      <c r="K53" s="57"/>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8"/>
      <c r="BR53" s="58"/>
      <c r="BS53" s="58"/>
      <c r="BT53" s="58"/>
      <c r="BU53" s="58"/>
      <c r="BV53" s="58"/>
      <c r="BW53" s="58"/>
      <c r="BX53" s="58"/>
      <c r="BY53" s="58"/>
      <c r="BZ53" s="58"/>
      <c r="CA53" s="58"/>
      <c r="CB53" s="58"/>
      <c r="CC53" s="58"/>
      <c r="CD53" s="58"/>
      <c r="CE53" s="58"/>
      <c r="CF53" s="58"/>
      <c r="CG53" s="58"/>
      <c r="CH53" s="58"/>
      <c r="CI53" s="58"/>
      <c r="CJ53" s="58"/>
      <c r="CK53" s="58"/>
      <c r="CL53" s="58"/>
      <c r="CM53" s="58"/>
      <c r="CN53" s="58"/>
      <c r="CO53" s="58"/>
      <c r="CP53" s="58"/>
      <c r="CQ53" s="58"/>
      <c r="CR53" s="58"/>
      <c r="CS53" s="58"/>
      <c r="CT53" s="58"/>
      <c r="CU53" s="58"/>
      <c r="CV53" s="58"/>
      <c r="CW53" s="58"/>
      <c r="CX53" s="58"/>
      <c r="CY53" s="58"/>
      <c r="CZ53" s="58"/>
      <c r="DA53" s="58"/>
      <c r="DB53" s="58"/>
      <c r="DC53" s="58"/>
      <c r="DD53" s="58"/>
      <c r="DE53" s="58"/>
      <c r="DF53" s="58"/>
      <c r="DG53" s="58"/>
      <c r="DH53" s="58"/>
      <c r="DI53" s="58"/>
      <c r="DJ53" s="58"/>
      <c r="DK53" s="58"/>
      <c r="DL53" s="58"/>
      <c r="DM53" s="58"/>
      <c r="DN53" s="58"/>
      <c r="DO53" s="58"/>
      <c r="DP53" s="58"/>
      <c r="DQ53" s="58"/>
      <c r="DR53" s="58"/>
      <c r="DS53" s="58"/>
      <c r="DT53" s="58"/>
      <c r="DU53" s="58"/>
      <c r="DV53" s="58"/>
      <c r="DW53" s="58"/>
      <c r="DX53" s="58"/>
      <c r="DY53" s="58"/>
      <c r="DZ53" s="58"/>
      <c r="EA53" s="58"/>
      <c r="EB53" s="58"/>
      <c r="EC53" s="58"/>
      <c r="ED53" s="58"/>
      <c r="EE53" s="58"/>
      <c r="EF53" s="58"/>
      <c r="EG53" s="58"/>
      <c r="EH53" s="58"/>
      <c r="EI53" s="58"/>
      <c r="EJ53" s="58"/>
      <c r="EK53" s="58"/>
      <c r="EL53" s="58"/>
      <c r="EM53" s="58"/>
      <c r="EN53" s="58"/>
      <c r="EO53" s="58"/>
      <c r="EP53" s="58"/>
      <c r="EQ53" s="58"/>
      <c r="ER53" s="58"/>
      <c r="ES53" s="58"/>
      <c r="ET53" s="58"/>
      <c r="EU53" s="58"/>
      <c r="EV53" s="58"/>
      <c r="EW53" s="58"/>
      <c r="EX53" s="58"/>
      <c r="EY53" s="58"/>
      <c r="EZ53" s="58"/>
      <c r="FA53" s="58"/>
      <c r="FB53" s="58"/>
      <c r="FC53" s="58"/>
      <c r="FD53" s="58"/>
      <c r="FE53" s="58"/>
      <c r="FF53" s="58"/>
      <c r="FG53" s="58"/>
      <c r="FH53" s="58"/>
      <c r="FI53" s="58"/>
      <c r="FJ53" s="58"/>
      <c r="FK53" s="58"/>
      <c r="FL53" s="58"/>
      <c r="FM53" s="58"/>
      <c r="FN53" s="58"/>
      <c r="FO53" s="58"/>
      <c r="FP53" s="58"/>
      <c r="FQ53" s="58"/>
      <c r="FR53" s="58"/>
      <c r="FS53" s="58"/>
      <c r="FT53" s="58"/>
      <c r="FU53" s="58"/>
      <c r="FV53" s="58"/>
      <c r="FW53" s="58"/>
      <c r="FX53" s="58"/>
      <c r="FY53" s="58"/>
      <c r="FZ53" s="58"/>
      <c r="GA53" s="58"/>
      <c r="GB53" s="58"/>
      <c r="GC53" s="58"/>
      <c r="GD53" s="58"/>
      <c r="GE53" s="58"/>
      <c r="GF53" s="58"/>
      <c r="GG53" s="58"/>
      <c r="GH53" s="58"/>
      <c r="GI53" s="58"/>
      <c r="GJ53" s="58"/>
      <c r="GK53" s="58"/>
      <c r="GL53" s="58"/>
      <c r="GM53" s="58"/>
      <c r="GN53" s="58"/>
      <c r="GO53" s="58"/>
      <c r="GP53" s="58"/>
      <c r="GQ53" s="58"/>
      <c r="GR53" s="58"/>
      <c r="GS53" s="58"/>
      <c r="GT53" s="58"/>
      <c r="GU53" s="58"/>
      <c r="GV53" s="58"/>
      <c r="GW53" s="58"/>
      <c r="GX53" s="58"/>
      <c r="GY53" s="58"/>
      <c r="GZ53" s="58"/>
      <c r="HA53" s="58"/>
      <c r="HB53" s="58"/>
      <c r="HC53" s="58"/>
      <c r="HD53" s="58"/>
      <c r="HE53" s="58"/>
      <c r="HF53" s="58"/>
      <c r="HG53" s="58"/>
      <c r="HH53" s="58"/>
      <c r="HI53" s="58"/>
      <c r="HJ53" s="58"/>
      <c r="HK53" s="58"/>
      <c r="HL53" s="58"/>
      <c r="HM53" s="58"/>
      <c r="HN53" s="58"/>
      <c r="HO53" s="58"/>
      <c r="HP53" s="58"/>
      <c r="HQ53" s="58"/>
      <c r="HR53" s="58"/>
      <c r="HS53" s="58"/>
      <c r="HT53" s="58"/>
      <c r="HU53" s="58"/>
      <c r="HV53" s="58"/>
      <c r="HW53" s="58"/>
      <c r="HX53" s="58"/>
      <c r="HY53" s="58"/>
      <c r="HZ53" s="58"/>
      <c r="IA53" s="58"/>
      <c r="IB53" s="58"/>
      <c r="IC53" s="58"/>
      <c r="ID53" s="58"/>
      <c r="IE53" s="58"/>
      <c r="IF53" s="58"/>
      <c r="IG53" s="58"/>
      <c r="IH53" s="58"/>
      <c r="II53" s="58"/>
      <c r="IJ53" s="58"/>
      <c r="IK53" s="58"/>
      <c r="IL53" s="58"/>
      <c r="IM53" s="58"/>
    </row>
    <row r="54" spans="1:247" s="58" customFormat="1" ht="16.5" customHeight="1">
      <c r="A54" s="61" t="s">
        <v>302</v>
      </c>
      <c r="B54" s="65" t="s">
        <v>303</v>
      </c>
      <c r="C54" s="116"/>
      <c r="D54" s="114">
        <v>240000</v>
      </c>
      <c r="E54" s="114">
        <v>240000</v>
      </c>
      <c r="F54" s="114">
        <v>240000</v>
      </c>
      <c r="G54" s="92">
        <v>217072.13</v>
      </c>
      <c r="H54" s="92">
        <f t="shared" si="45"/>
        <v>20687.200000000012</v>
      </c>
      <c r="I54" s="64">
        <v>196384.93</v>
      </c>
      <c r="J54" s="57"/>
      <c r="K54" s="57"/>
    </row>
    <row r="55" spans="1:247" s="67" customFormat="1" ht="16.5" customHeight="1">
      <c r="A55" s="61"/>
      <c r="B55" s="65" t="s">
        <v>304</v>
      </c>
      <c r="C55" s="116"/>
      <c r="D55" s="114"/>
      <c r="E55" s="114"/>
      <c r="F55" s="114"/>
      <c r="G55" s="64"/>
      <c r="H55" s="64"/>
      <c r="I55" s="64"/>
      <c r="J55" s="57"/>
      <c r="K55" s="57"/>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8"/>
      <c r="BI55" s="58"/>
      <c r="BJ55" s="58"/>
      <c r="BK55" s="58"/>
      <c r="BL55" s="58"/>
      <c r="BM55" s="58"/>
      <c r="BN55" s="58"/>
      <c r="BO55" s="58"/>
      <c r="BP55" s="58"/>
      <c r="BQ55" s="58"/>
      <c r="BR55" s="58"/>
      <c r="BS55" s="58"/>
      <c r="BT55" s="58"/>
      <c r="BU55" s="58"/>
      <c r="BV55" s="58"/>
      <c r="BW55" s="58"/>
      <c r="BX55" s="58"/>
      <c r="BY55" s="58"/>
      <c r="BZ55" s="58"/>
      <c r="CA55" s="58"/>
      <c r="CB55" s="58"/>
      <c r="CC55" s="58"/>
      <c r="CD55" s="58"/>
      <c r="CE55" s="58"/>
      <c r="CF55" s="58"/>
      <c r="CG55" s="58"/>
      <c r="CH55" s="58"/>
      <c r="CI55" s="58"/>
      <c r="CJ55" s="58"/>
      <c r="CK55" s="58"/>
      <c r="CL55" s="58"/>
      <c r="CM55" s="58"/>
      <c r="CN55" s="58"/>
      <c r="CO55" s="58"/>
      <c r="CP55" s="58"/>
      <c r="CQ55" s="58"/>
      <c r="CR55" s="58"/>
      <c r="CS55" s="58"/>
      <c r="CT55" s="58"/>
      <c r="CU55" s="58"/>
      <c r="CV55" s="58"/>
      <c r="CW55" s="58"/>
      <c r="CX55" s="58"/>
      <c r="CY55" s="58"/>
      <c r="CZ55" s="58"/>
      <c r="DA55" s="58"/>
      <c r="DB55" s="58"/>
      <c r="DC55" s="58"/>
      <c r="DD55" s="58"/>
      <c r="DE55" s="58"/>
      <c r="DF55" s="58"/>
      <c r="DG55" s="58"/>
      <c r="DH55" s="58"/>
      <c r="DI55" s="58"/>
      <c r="DJ55" s="58"/>
      <c r="DK55" s="58"/>
      <c r="DL55" s="58"/>
      <c r="DM55" s="58"/>
      <c r="DN55" s="58"/>
      <c r="DO55" s="58"/>
      <c r="DP55" s="58"/>
      <c r="DQ55" s="58"/>
      <c r="DR55" s="58"/>
      <c r="DS55" s="58"/>
      <c r="DT55" s="58"/>
      <c r="DU55" s="58"/>
      <c r="DV55" s="58"/>
      <c r="DW55" s="58"/>
      <c r="DX55" s="58"/>
      <c r="DY55" s="58"/>
      <c r="DZ55" s="58"/>
      <c r="EA55" s="58"/>
      <c r="EB55" s="58"/>
      <c r="EC55" s="58"/>
      <c r="ED55" s="58"/>
      <c r="EE55" s="58"/>
      <c r="EF55" s="58"/>
      <c r="EG55" s="58"/>
      <c r="EH55" s="58"/>
      <c r="EI55" s="58"/>
      <c r="EJ55" s="58"/>
      <c r="EK55" s="58"/>
      <c r="EL55" s="58"/>
      <c r="EM55" s="58"/>
      <c r="EN55" s="58"/>
      <c r="EO55" s="58"/>
      <c r="EP55" s="58"/>
      <c r="EQ55" s="58"/>
      <c r="ER55" s="58"/>
      <c r="ES55" s="58"/>
      <c r="ET55" s="58"/>
      <c r="EU55" s="58"/>
      <c r="EV55" s="58"/>
      <c r="EW55" s="58"/>
      <c r="EX55" s="58"/>
      <c r="EY55" s="58"/>
      <c r="EZ55" s="58"/>
      <c r="FA55" s="58"/>
      <c r="FB55" s="58"/>
      <c r="FC55" s="58"/>
      <c r="FD55" s="58"/>
      <c r="FE55" s="58"/>
      <c r="FF55" s="58"/>
      <c r="FG55" s="58"/>
      <c r="FH55" s="58"/>
      <c r="FI55" s="58"/>
      <c r="FJ55" s="58"/>
      <c r="FK55" s="58"/>
      <c r="FL55" s="58"/>
      <c r="FM55" s="58"/>
      <c r="FN55" s="58"/>
      <c r="FO55" s="58"/>
      <c r="FP55" s="58"/>
      <c r="FQ55" s="58"/>
      <c r="FR55" s="58"/>
      <c r="FS55" s="58"/>
      <c r="FT55" s="58"/>
      <c r="FU55" s="58"/>
      <c r="FV55" s="58"/>
      <c r="FW55" s="58"/>
      <c r="FX55" s="58"/>
      <c r="FY55" s="58"/>
      <c r="FZ55" s="58"/>
      <c r="GA55" s="58"/>
      <c r="GB55" s="58"/>
      <c r="GC55" s="58"/>
      <c r="GD55" s="58"/>
      <c r="GE55" s="58"/>
      <c r="GF55" s="58"/>
      <c r="GG55" s="58"/>
      <c r="GH55" s="58"/>
      <c r="GI55" s="58"/>
      <c r="GJ55" s="58"/>
      <c r="GK55" s="58"/>
      <c r="GL55" s="58"/>
      <c r="GM55" s="58"/>
      <c r="GN55" s="58"/>
      <c r="GO55" s="58"/>
      <c r="GP55" s="58"/>
      <c r="GQ55" s="58"/>
      <c r="GR55" s="58"/>
      <c r="GS55" s="58"/>
      <c r="GT55" s="58"/>
      <c r="GU55" s="58"/>
      <c r="GV55" s="58"/>
      <c r="GW55" s="58"/>
      <c r="GX55" s="58"/>
      <c r="GY55" s="58"/>
      <c r="GZ55" s="58"/>
      <c r="HA55" s="58"/>
      <c r="HB55" s="58"/>
      <c r="HC55" s="58"/>
      <c r="HD55" s="58"/>
      <c r="HE55" s="58"/>
      <c r="HF55" s="58"/>
      <c r="HG55" s="58"/>
      <c r="HH55" s="58"/>
      <c r="HI55" s="58"/>
      <c r="HJ55" s="58"/>
      <c r="HK55" s="58"/>
      <c r="HL55" s="58"/>
      <c r="HM55" s="58"/>
      <c r="HN55" s="58"/>
      <c r="HO55" s="58"/>
      <c r="HP55" s="58"/>
      <c r="HQ55" s="58"/>
      <c r="HR55" s="58"/>
      <c r="HS55" s="58"/>
      <c r="HT55" s="58"/>
      <c r="HU55" s="58"/>
      <c r="HV55" s="58"/>
      <c r="HW55" s="58"/>
      <c r="HX55" s="58"/>
      <c r="HY55" s="58"/>
      <c r="HZ55" s="58"/>
      <c r="IA55" s="58"/>
      <c r="IB55" s="58"/>
      <c r="IC55" s="58"/>
      <c r="ID55" s="58"/>
      <c r="IE55" s="58"/>
      <c r="IF55" s="58"/>
      <c r="IG55" s="58"/>
      <c r="IH55" s="58"/>
      <c r="II55" s="58"/>
      <c r="IJ55" s="58"/>
      <c r="IK55" s="58"/>
      <c r="IL55" s="58"/>
      <c r="IM55" s="58"/>
    </row>
    <row r="56" spans="1:247" ht="16.5" customHeight="1">
      <c r="A56" s="61"/>
      <c r="B56" s="65" t="s">
        <v>305</v>
      </c>
      <c r="C56" s="116"/>
      <c r="D56" s="114">
        <v>48000</v>
      </c>
      <c r="E56" s="114">
        <v>48000</v>
      </c>
      <c r="F56" s="114">
        <v>48000</v>
      </c>
      <c r="G56" s="92">
        <v>42512.63</v>
      </c>
      <c r="H56" s="92">
        <f t="shared" si="45"/>
        <v>3935.3299999999945</v>
      </c>
      <c r="I56" s="64">
        <v>38577.300000000003</v>
      </c>
      <c r="J56" s="57"/>
      <c r="K56" s="57"/>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8"/>
      <c r="BR56" s="58"/>
      <c r="BS56" s="58"/>
      <c r="BT56" s="58"/>
      <c r="BU56" s="58"/>
      <c r="BV56" s="58"/>
      <c r="BW56" s="58"/>
      <c r="BX56" s="58"/>
      <c r="BY56" s="58"/>
      <c r="BZ56" s="58"/>
      <c r="CA56" s="58"/>
      <c r="CB56" s="58"/>
      <c r="CC56" s="58"/>
      <c r="CD56" s="58"/>
      <c r="CE56" s="58"/>
      <c r="CF56" s="58"/>
      <c r="CG56" s="58"/>
      <c r="CH56" s="58"/>
      <c r="CI56" s="58"/>
      <c r="CJ56" s="58"/>
      <c r="CK56" s="58"/>
      <c r="CL56" s="58"/>
      <c r="CM56" s="58"/>
      <c r="CN56" s="58"/>
      <c r="CO56" s="58"/>
      <c r="CP56" s="58"/>
      <c r="CQ56" s="58"/>
      <c r="CR56" s="58"/>
      <c r="CS56" s="58"/>
      <c r="CT56" s="58"/>
      <c r="CU56" s="58"/>
      <c r="CV56" s="58"/>
      <c r="CW56" s="58"/>
      <c r="CX56" s="58"/>
      <c r="CY56" s="58"/>
      <c r="CZ56" s="58"/>
      <c r="DA56" s="58"/>
      <c r="DB56" s="58"/>
      <c r="DC56" s="58"/>
      <c r="DD56" s="58"/>
      <c r="DE56" s="58"/>
      <c r="DF56" s="58"/>
      <c r="DG56" s="58"/>
      <c r="DH56" s="58"/>
      <c r="DI56" s="58"/>
      <c r="DJ56" s="58"/>
      <c r="DK56" s="58"/>
      <c r="DL56" s="58"/>
      <c r="DM56" s="58"/>
      <c r="DN56" s="58"/>
      <c r="DO56" s="58"/>
      <c r="DP56" s="58"/>
      <c r="DQ56" s="58"/>
      <c r="DR56" s="58"/>
      <c r="DS56" s="58"/>
      <c r="DT56" s="58"/>
      <c r="DU56" s="58"/>
      <c r="DV56" s="58"/>
      <c r="DW56" s="58"/>
      <c r="DX56" s="58"/>
      <c r="DY56" s="58"/>
      <c r="DZ56" s="58"/>
      <c r="EA56" s="58"/>
      <c r="EB56" s="58"/>
      <c r="EC56" s="58"/>
      <c r="ED56" s="58"/>
      <c r="EE56" s="58"/>
      <c r="EF56" s="58"/>
      <c r="EG56" s="58"/>
      <c r="EH56" s="58"/>
      <c r="EI56" s="58"/>
      <c r="EJ56" s="58"/>
      <c r="EK56" s="58"/>
      <c r="EL56" s="58"/>
      <c r="EM56" s="58"/>
      <c r="EN56" s="58"/>
      <c r="EO56" s="58"/>
      <c r="EP56" s="58"/>
      <c r="EQ56" s="58"/>
      <c r="ER56" s="58"/>
      <c r="ES56" s="58"/>
      <c r="ET56" s="58"/>
      <c r="EU56" s="58"/>
      <c r="EV56" s="58"/>
      <c r="EW56" s="58"/>
      <c r="EX56" s="58"/>
      <c r="EY56" s="58"/>
      <c r="EZ56" s="58"/>
      <c r="FA56" s="58"/>
      <c r="FB56" s="58"/>
      <c r="FC56" s="58"/>
      <c r="FD56" s="58"/>
      <c r="FE56" s="58"/>
      <c r="FF56" s="58"/>
      <c r="FG56" s="58"/>
      <c r="FH56" s="58"/>
      <c r="FI56" s="58"/>
      <c r="FJ56" s="58"/>
      <c r="FK56" s="58"/>
      <c r="FL56" s="58"/>
      <c r="FM56" s="58"/>
      <c r="FN56" s="58"/>
      <c r="FO56" s="58"/>
      <c r="FP56" s="58"/>
      <c r="FQ56" s="58"/>
      <c r="FR56" s="58"/>
      <c r="FS56" s="58"/>
      <c r="FT56" s="58"/>
      <c r="FU56" s="58"/>
      <c r="FV56" s="58"/>
      <c r="FW56" s="58"/>
      <c r="FX56" s="58"/>
      <c r="FY56" s="58"/>
      <c r="FZ56" s="58"/>
      <c r="GA56" s="58"/>
      <c r="GB56" s="58"/>
      <c r="GC56" s="58"/>
      <c r="GD56" s="58"/>
      <c r="GE56" s="58"/>
      <c r="GF56" s="58"/>
      <c r="GG56" s="58"/>
      <c r="GH56" s="58"/>
      <c r="GI56" s="58"/>
      <c r="GJ56" s="58"/>
      <c r="GK56" s="58"/>
      <c r="GL56" s="58"/>
      <c r="GM56" s="58"/>
      <c r="GN56" s="58"/>
      <c r="GO56" s="58"/>
      <c r="GP56" s="58"/>
      <c r="GQ56" s="58"/>
      <c r="GR56" s="58"/>
      <c r="GS56" s="58"/>
      <c r="GT56" s="58"/>
      <c r="GU56" s="58"/>
      <c r="GV56" s="58"/>
      <c r="GW56" s="58"/>
      <c r="GX56" s="58"/>
      <c r="GY56" s="58"/>
      <c r="GZ56" s="58"/>
      <c r="HA56" s="58"/>
      <c r="HB56" s="58"/>
      <c r="HC56" s="58"/>
      <c r="HD56" s="58"/>
      <c r="HE56" s="58"/>
      <c r="HF56" s="58"/>
      <c r="HG56" s="58"/>
      <c r="HH56" s="58"/>
      <c r="HI56" s="58"/>
      <c r="HJ56" s="58"/>
      <c r="HK56" s="58"/>
      <c r="HL56" s="58"/>
      <c r="HM56" s="58"/>
      <c r="HN56" s="58"/>
      <c r="HO56" s="58"/>
      <c r="HP56" s="58"/>
      <c r="HQ56" s="58"/>
      <c r="HR56" s="58"/>
      <c r="HS56" s="58"/>
      <c r="HT56" s="58"/>
      <c r="HU56" s="58"/>
      <c r="HV56" s="58"/>
      <c r="HW56" s="58"/>
      <c r="HX56" s="58"/>
      <c r="HY56" s="58"/>
      <c r="HZ56" s="58"/>
      <c r="IA56" s="58"/>
      <c r="IB56" s="58"/>
      <c r="IC56" s="58"/>
      <c r="ID56" s="58"/>
      <c r="IE56" s="58"/>
      <c r="IF56" s="58"/>
      <c r="IG56" s="58"/>
      <c r="IH56" s="58"/>
      <c r="II56" s="58"/>
      <c r="IJ56" s="58"/>
      <c r="IK56" s="58"/>
      <c r="IL56" s="58"/>
      <c r="IM56" s="58"/>
    </row>
    <row r="57" spans="1:247" s="58" customFormat="1" ht="16.5" customHeight="1">
      <c r="A57" s="54" t="s">
        <v>306</v>
      </c>
      <c r="B57" s="65" t="s">
        <v>307</v>
      </c>
      <c r="C57" s="116"/>
      <c r="D57" s="56">
        <v>20300</v>
      </c>
      <c r="E57" s="56">
        <v>20300</v>
      </c>
      <c r="F57" s="56">
        <v>20300</v>
      </c>
      <c r="G57" s="92">
        <v>11380.22</v>
      </c>
      <c r="H57" s="92">
        <f t="shared" si="45"/>
        <v>0</v>
      </c>
      <c r="I57" s="64">
        <v>11380.22</v>
      </c>
      <c r="J57" s="57"/>
      <c r="K57" s="57"/>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c r="EO57" s="41"/>
      <c r="EP57" s="41"/>
      <c r="EQ57" s="41"/>
      <c r="ER57" s="41"/>
      <c r="ES57" s="41"/>
      <c r="ET57" s="41"/>
      <c r="EU57" s="41"/>
      <c r="EV57" s="41"/>
      <c r="EW57" s="41"/>
      <c r="EX57" s="41"/>
      <c r="EY57" s="41"/>
      <c r="EZ57" s="41"/>
      <c r="FA57" s="41"/>
      <c r="FB57" s="41"/>
      <c r="FC57" s="41"/>
      <c r="FD57" s="41"/>
      <c r="FE57" s="41"/>
      <c r="FF57" s="41"/>
      <c r="FG57" s="41"/>
      <c r="FH57" s="41"/>
      <c r="FI57" s="41"/>
      <c r="FJ57" s="41"/>
      <c r="FK57" s="41"/>
      <c r="FL57" s="41"/>
      <c r="FM57" s="41"/>
      <c r="FN57" s="41"/>
      <c r="FO57" s="41"/>
      <c r="FP57" s="41"/>
      <c r="FQ57" s="41"/>
      <c r="FR57" s="41"/>
      <c r="FS57" s="41"/>
      <c r="FT57" s="41"/>
      <c r="FU57" s="41"/>
      <c r="FV57" s="41"/>
      <c r="FW57" s="41"/>
      <c r="FX57" s="41"/>
      <c r="FY57" s="41"/>
      <c r="FZ57" s="41"/>
      <c r="GA57" s="41"/>
      <c r="GB57" s="41"/>
      <c r="GC57" s="41"/>
      <c r="GD57" s="41"/>
      <c r="GE57" s="41"/>
      <c r="GF57" s="41"/>
      <c r="GG57" s="41"/>
      <c r="GH57" s="41"/>
      <c r="GI57" s="41"/>
      <c r="GJ57" s="41"/>
      <c r="GK57" s="41"/>
      <c r="GL57" s="41"/>
      <c r="GM57" s="41"/>
      <c r="GN57" s="41"/>
      <c r="GO57" s="41"/>
      <c r="GP57" s="41"/>
      <c r="GQ57" s="41"/>
      <c r="GR57" s="41"/>
      <c r="GS57" s="41"/>
      <c r="GT57" s="41"/>
      <c r="GU57" s="41"/>
      <c r="GV57" s="41"/>
      <c r="GW57" s="41"/>
      <c r="GX57" s="41"/>
      <c r="GY57" s="41"/>
      <c r="GZ57" s="41"/>
      <c r="HA57" s="41"/>
      <c r="HB57" s="41"/>
      <c r="HC57" s="41"/>
      <c r="HD57" s="41"/>
      <c r="HE57" s="41"/>
      <c r="HF57" s="41"/>
      <c r="HG57" s="41"/>
      <c r="HH57" s="41"/>
      <c r="HI57" s="41"/>
      <c r="HJ57" s="41"/>
      <c r="HK57" s="41"/>
      <c r="HL57" s="41"/>
      <c r="HM57" s="41"/>
      <c r="HN57" s="41"/>
      <c r="HO57" s="41"/>
      <c r="HP57" s="41"/>
      <c r="HQ57" s="41"/>
      <c r="HR57" s="41"/>
      <c r="HS57" s="41"/>
      <c r="HT57" s="41"/>
      <c r="HU57" s="41"/>
      <c r="HV57" s="41"/>
      <c r="HW57" s="41"/>
      <c r="HX57" s="41"/>
      <c r="HY57" s="41"/>
      <c r="HZ57" s="41"/>
      <c r="IA57" s="41"/>
      <c r="IB57" s="41"/>
      <c r="IC57" s="41"/>
      <c r="ID57" s="41"/>
      <c r="IE57" s="41"/>
      <c r="IF57" s="41"/>
      <c r="IG57" s="41"/>
      <c r="IH57" s="41"/>
      <c r="II57" s="41"/>
      <c r="IJ57" s="41"/>
      <c r="IK57" s="41"/>
      <c r="IL57" s="41"/>
      <c r="IM57" s="41"/>
    </row>
    <row r="58" spans="1:247" s="58" customFormat="1" ht="16.5" customHeight="1">
      <c r="A58" s="54" t="s">
        <v>308</v>
      </c>
      <c r="B58" s="59" t="s">
        <v>309</v>
      </c>
      <c r="C58" s="119">
        <f t="shared" ref="C58:I58" si="48">+C59</f>
        <v>0</v>
      </c>
      <c r="D58" s="119">
        <f t="shared" si="48"/>
        <v>19000</v>
      </c>
      <c r="E58" s="119">
        <f t="shared" si="48"/>
        <v>19000</v>
      </c>
      <c r="F58" s="119">
        <f t="shared" si="48"/>
        <v>19000</v>
      </c>
      <c r="G58" s="119">
        <f t="shared" si="48"/>
        <v>15411.86</v>
      </c>
      <c r="H58" s="119">
        <f t="shared" si="48"/>
        <v>0</v>
      </c>
      <c r="I58" s="119">
        <f t="shared" si="48"/>
        <v>15411.86</v>
      </c>
      <c r="J58" s="57"/>
      <c r="K58" s="57"/>
      <c r="L58" s="41"/>
    </row>
    <row r="59" spans="1:247" s="58" customFormat="1" ht="16.5" customHeight="1">
      <c r="A59" s="61" t="s">
        <v>310</v>
      </c>
      <c r="B59" s="65" t="s">
        <v>311</v>
      </c>
      <c r="C59" s="116"/>
      <c r="D59" s="56">
        <v>19000</v>
      </c>
      <c r="E59" s="56">
        <v>19000</v>
      </c>
      <c r="F59" s="56">
        <v>19000</v>
      </c>
      <c r="G59" s="92">
        <v>15411.86</v>
      </c>
      <c r="H59" s="92">
        <f t="shared" si="45"/>
        <v>0</v>
      </c>
      <c r="I59" s="64">
        <v>15411.86</v>
      </c>
      <c r="J59" s="57"/>
      <c r="K59" s="57"/>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row>
    <row r="60" spans="1:247" s="58" customFormat="1" ht="16.5" customHeight="1">
      <c r="A60" s="54" t="s">
        <v>312</v>
      </c>
      <c r="B60" s="59" t="s">
        <v>313</v>
      </c>
      <c r="C60" s="115">
        <f t="shared" ref="C60:H60" si="49">+C61+C62</f>
        <v>0</v>
      </c>
      <c r="D60" s="115">
        <f t="shared" si="49"/>
        <v>0</v>
      </c>
      <c r="E60" s="115">
        <f t="shared" si="49"/>
        <v>0</v>
      </c>
      <c r="F60" s="115">
        <f t="shared" si="49"/>
        <v>0</v>
      </c>
      <c r="G60" s="115">
        <f t="shared" si="49"/>
        <v>0</v>
      </c>
      <c r="H60" s="115">
        <f t="shared" si="49"/>
        <v>0</v>
      </c>
      <c r="I60" s="115">
        <f t="shared" ref="I60" si="50">+I61+I62</f>
        <v>0</v>
      </c>
      <c r="J60" s="57"/>
      <c r="K60" s="57"/>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1"/>
      <c r="BK60" s="41"/>
      <c r="BL60" s="41"/>
      <c r="BM60" s="41"/>
      <c r="BN60" s="41"/>
      <c r="BO60" s="41"/>
      <c r="BP60" s="41"/>
      <c r="BQ60" s="41"/>
      <c r="BR60" s="41"/>
      <c r="BS60" s="41"/>
      <c r="BT60" s="41"/>
      <c r="BU60" s="41"/>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c r="EO60" s="41"/>
      <c r="EP60" s="41"/>
      <c r="EQ60" s="41"/>
      <c r="ER60" s="41"/>
      <c r="ES60" s="41"/>
      <c r="ET60" s="41"/>
      <c r="EU60" s="41"/>
      <c r="EV60" s="41"/>
      <c r="EW60" s="41"/>
      <c r="EX60" s="41"/>
      <c r="EY60" s="41"/>
      <c r="EZ60" s="41"/>
      <c r="FA60" s="41"/>
      <c r="FB60" s="41"/>
      <c r="FC60" s="41"/>
      <c r="FD60" s="41"/>
      <c r="FE60" s="41"/>
      <c r="FF60" s="41"/>
      <c r="FG60" s="41"/>
      <c r="FH60" s="41"/>
      <c r="FI60" s="41"/>
      <c r="FJ60" s="41"/>
      <c r="FK60" s="41"/>
      <c r="FL60" s="41"/>
      <c r="FM60" s="41"/>
      <c r="FN60" s="41"/>
      <c r="FO60" s="41"/>
      <c r="FP60" s="41"/>
      <c r="FQ60" s="41"/>
      <c r="FR60" s="41"/>
      <c r="FS60" s="41"/>
      <c r="FT60" s="41"/>
      <c r="FU60" s="41"/>
      <c r="FV60" s="41"/>
      <c r="FW60" s="41"/>
      <c r="FX60" s="41"/>
      <c r="FY60" s="41"/>
      <c r="FZ60" s="41"/>
      <c r="GA60" s="41"/>
      <c r="GB60" s="41"/>
      <c r="GC60" s="41"/>
      <c r="GD60" s="41"/>
      <c r="GE60" s="41"/>
      <c r="GF60" s="41"/>
      <c r="GG60" s="41"/>
      <c r="GH60" s="41"/>
      <c r="GI60" s="41"/>
      <c r="GJ60" s="41"/>
      <c r="GK60" s="41"/>
      <c r="GL60" s="41"/>
      <c r="GM60" s="41"/>
      <c r="GN60" s="41"/>
      <c r="GO60" s="41"/>
      <c r="GP60" s="41"/>
      <c r="GQ60" s="41"/>
      <c r="GR60" s="41"/>
      <c r="GS60" s="41"/>
      <c r="GT60" s="41"/>
      <c r="GU60" s="41"/>
      <c r="GV60" s="41"/>
      <c r="GW60" s="41"/>
      <c r="GX60" s="41"/>
      <c r="GY60" s="41"/>
      <c r="GZ60" s="41"/>
      <c r="HA60" s="41"/>
      <c r="HB60" s="41"/>
      <c r="HC60" s="41"/>
      <c r="HD60" s="41"/>
      <c r="HE60" s="41"/>
      <c r="HF60" s="41"/>
      <c r="HG60" s="41"/>
      <c r="HH60" s="41"/>
      <c r="HI60" s="41"/>
      <c r="HJ60" s="41"/>
      <c r="HK60" s="41"/>
      <c r="HL60" s="41"/>
      <c r="HM60" s="41"/>
      <c r="HN60" s="41"/>
      <c r="HO60" s="41"/>
      <c r="HP60" s="41"/>
      <c r="HQ60" s="41"/>
      <c r="HR60" s="41"/>
      <c r="HS60" s="41"/>
      <c r="HT60" s="41"/>
      <c r="HU60" s="41"/>
      <c r="HV60" s="41"/>
      <c r="HW60" s="41"/>
      <c r="HX60" s="41"/>
      <c r="HY60" s="41"/>
      <c r="HZ60" s="41"/>
      <c r="IA60" s="41"/>
      <c r="IB60" s="41"/>
      <c r="IC60" s="41"/>
      <c r="ID60" s="41"/>
      <c r="IE60" s="41"/>
      <c r="IF60" s="41"/>
      <c r="IG60" s="41"/>
      <c r="IH60" s="41"/>
      <c r="II60" s="41"/>
      <c r="IJ60" s="41"/>
      <c r="IK60" s="41"/>
      <c r="IL60" s="41"/>
      <c r="IM60" s="41"/>
    </row>
    <row r="61" spans="1:247" ht="16.5" customHeight="1">
      <c r="A61" s="54" t="s">
        <v>314</v>
      </c>
      <c r="B61" s="65" t="s">
        <v>315</v>
      </c>
      <c r="C61" s="116"/>
      <c r="D61" s="56"/>
      <c r="E61" s="56"/>
      <c r="F61" s="56"/>
      <c r="G61" s="64"/>
      <c r="H61" s="64"/>
      <c r="I61" s="64"/>
      <c r="J61" s="57"/>
      <c r="K61" s="57"/>
    </row>
    <row r="62" spans="1:247" s="58" customFormat="1" ht="16.5" customHeight="1">
      <c r="A62" s="54" t="s">
        <v>316</v>
      </c>
      <c r="B62" s="65" t="s">
        <v>317</v>
      </c>
      <c r="C62" s="116"/>
      <c r="D62" s="56"/>
      <c r="E62" s="56"/>
      <c r="F62" s="56"/>
      <c r="G62" s="64"/>
      <c r="H62" s="64"/>
      <c r="I62" s="64"/>
      <c r="J62" s="57"/>
      <c r="K62" s="57"/>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c r="BP62" s="41"/>
      <c r="BQ62" s="41"/>
      <c r="BR62" s="41"/>
      <c r="BS62" s="41"/>
      <c r="BT62" s="41"/>
      <c r="BU62" s="41"/>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c r="EO62" s="41"/>
      <c r="EP62" s="41"/>
      <c r="EQ62" s="41"/>
      <c r="ER62" s="41"/>
      <c r="ES62" s="41"/>
      <c r="ET62" s="41"/>
      <c r="EU62" s="41"/>
      <c r="EV62" s="41"/>
      <c r="EW62" s="41"/>
      <c r="EX62" s="41"/>
      <c r="EY62" s="41"/>
      <c r="EZ62" s="41"/>
      <c r="FA62" s="41"/>
      <c r="FB62" s="41"/>
      <c r="FC62" s="41"/>
      <c r="FD62" s="41"/>
      <c r="FE62" s="41"/>
      <c r="FF62" s="41"/>
      <c r="FG62" s="41"/>
      <c r="FH62" s="41"/>
      <c r="FI62" s="41"/>
      <c r="FJ62" s="41"/>
      <c r="FK62" s="41"/>
      <c r="FL62" s="41"/>
      <c r="FM62" s="41"/>
      <c r="FN62" s="41"/>
      <c r="FO62" s="41"/>
      <c r="FP62" s="41"/>
      <c r="FQ62" s="41"/>
      <c r="FR62" s="41"/>
      <c r="FS62" s="41"/>
      <c r="FT62" s="41"/>
      <c r="FU62" s="41"/>
      <c r="FV62" s="41"/>
      <c r="FW62" s="41"/>
      <c r="FX62" s="41"/>
      <c r="FY62" s="41"/>
      <c r="FZ62" s="41"/>
      <c r="GA62" s="41"/>
      <c r="GB62" s="41"/>
      <c r="GC62" s="41"/>
      <c r="GD62" s="41"/>
      <c r="GE62" s="41"/>
      <c r="GF62" s="41"/>
      <c r="GG62" s="41"/>
      <c r="GH62" s="41"/>
      <c r="GI62" s="41"/>
      <c r="GJ62" s="41"/>
      <c r="GK62" s="41"/>
      <c r="GL62" s="41"/>
      <c r="GM62" s="41"/>
      <c r="GN62" s="41"/>
      <c r="GO62" s="41"/>
      <c r="GP62" s="41"/>
      <c r="GQ62" s="41"/>
      <c r="GR62" s="41"/>
      <c r="GS62" s="41"/>
      <c r="GT62" s="41"/>
      <c r="GU62" s="41"/>
      <c r="GV62" s="41"/>
      <c r="GW62" s="41"/>
      <c r="GX62" s="41"/>
      <c r="GY62" s="41"/>
      <c r="GZ62" s="41"/>
      <c r="HA62" s="41"/>
      <c r="HB62" s="41"/>
      <c r="HC62" s="41"/>
      <c r="HD62" s="41"/>
      <c r="HE62" s="41"/>
      <c r="HF62" s="41"/>
      <c r="HG62" s="41"/>
      <c r="HH62" s="41"/>
      <c r="HI62" s="41"/>
      <c r="HJ62" s="41"/>
      <c r="HK62" s="41"/>
      <c r="HL62" s="41"/>
      <c r="HM62" s="41"/>
      <c r="HN62" s="41"/>
      <c r="HO62" s="41"/>
      <c r="HP62" s="41"/>
      <c r="HQ62" s="41"/>
      <c r="HR62" s="41"/>
      <c r="HS62" s="41"/>
      <c r="HT62" s="41"/>
      <c r="HU62" s="41"/>
      <c r="HV62" s="41"/>
      <c r="HW62" s="41"/>
      <c r="HX62" s="41"/>
      <c r="HY62" s="41"/>
      <c r="HZ62" s="41"/>
      <c r="IA62" s="41"/>
      <c r="IB62" s="41"/>
      <c r="IC62" s="41"/>
      <c r="ID62" s="41"/>
      <c r="IE62" s="41"/>
      <c r="IF62" s="41"/>
      <c r="IG62" s="41"/>
      <c r="IH62" s="41"/>
      <c r="II62" s="41"/>
      <c r="IJ62" s="41"/>
      <c r="IK62" s="41"/>
      <c r="IL62" s="41"/>
      <c r="IM62" s="41"/>
    </row>
    <row r="63" spans="1:247" ht="16.5" customHeight="1">
      <c r="A63" s="61" t="s">
        <v>318</v>
      </c>
      <c r="B63" s="65" t="s">
        <v>319</v>
      </c>
      <c r="C63" s="116"/>
      <c r="D63" s="56">
        <v>8000</v>
      </c>
      <c r="E63" s="56">
        <v>8000</v>
      </c>
      <c r="F63" s="56">
        <v>8000</v>
      </c>
      <c r="G63" s="92">
        <v>7171</v>
      </c>
      <c r="H63" s="92">
        <f t="shared" ref="H63:H70" si="51">G63-I63</f>
        <v>0</v>
      </c>
      <c r="I63" s="92">
        <v>7171</v>
      </c>
      <c r="J63" s="57"/>
      <c r="K63" s="57"/>
    </row>
    <row r="64" spans="1:247" ht="16.5" customHeight="1">
      <c r="A64" s="61" t="s">
        <v>320</v>
      </c>
      <c r="B64" s="62" t="s">
        <v>321</v>
      </c>
      <c r="C64" s="116"/>
      <c r="D64" s="56"/>
      <c r="E64" s="56"/>
      <c r="F64" s="56"/>
      <c r="G64" s="92"/>
      <c r="H64" s="92"/>
      <c r="I64" s="92"/>
      <c r="J64" s="57"/>
      <c r="K64" s="57"/>
    </row>
    <row r="65" spans="1:247" ht="16.5" customHeight="1">
      <c r="A65" s="61" t="s">
        <v>322</v>
      </c>
      <c r="B65" s="65" t="s">
        <v>323</v>
      </c>
      <c r="C65" s="116"/>
      <c r="D65" s="56"/>
      <c r="E65" s="56"/>
      <c r="F65" s="56"/>
      <c r="G65" s="92"/>
      <c r="H65" s="92"/>
      <c r="I65" s="92"/>
      <c r="J65" s="57"/>
      <c r="K65" s="57"/>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c r="BO65" s="58"/>
      <c r="BP65" s="58"/>
      <c r="BQ65" s="58"/>
      <c r="BR65" s="58"/>
      <c r="BS65" s="58"/>
      <c r="BT65" s="58"/>
      <c r="BU65" s="58"/>
      <c r="BV65" s="58"/>
      <c r="BW65" s="58"/>
      <c r="BX65" s="58"/>
      <c r="BY65" s="58"/>
      <c r="BZ65" s="58"/>
      <c r="CA65" s="58"/>
      <c r="CB65" s="58"/>
      <c r="CC65" s="58"/>
      <c r="CD65" s="58"/>
      <c r="CE65" s="58"/>
      <c r="CF65" s="58"/>
      <c r="CG65" s="58"/>
      <c r="CH65" s="58"/>
      <c r="CI65" s="58"/>
      <c r="CJ65" s="58"/>
      <c r="CK65" s="58"/>
      <c r="CL65" s="58"/>
      <c r="CM65" s="58"/>
      <c r="CN65" s="58"/>
      <c r="CO65" s="58"/>
      <c r="CP65" s="58"/>
      <c r="CQ65" s="58"/>
      <c r="CR65" s="58"/>
      <c r="CS65" s="58"/>
      <c r="CT65" s="58"/>
      <c r="CU65" s="58"/>
      <c r="CV65" s="58"/>
      <c r="CW65" s="58"/>
      <c r="CX65" s="58"/>
      <c r="CY65" s="58"/>
      <c r="CZ65" s="58"/>
      <c r="DA65" s="58"/>
      <c r="DB65" s="58"/>
      <c r="DC65" s="58"/>
      <c r="DD65" s="58"/>
      <c r="DE65" s="58"/>
      <c r="DF65" s="58"/>
      <c r="DG65" s="58"/>
      <c r="DH65" s="58"/>
      <c r="DI65" s="58"/>
      <c r="DJ65" s="58"/>
      <c r="DK65" s="58"/>
      <c r="DL65" s="58"/>
      <c r="DM65" s="58"/>
      <c r="DN65" s="58"/>
      <c r="DO65" s="58"/>
      <c r="DP65" s="58"/>
      <c r="DQ65" s="58"/>
      <c r="DR65" s="58"/>
      <c r="DS65" s="58"/>
      <c r="DT65" s="58"/>
      <c r="DU65" s="58"/>
      <c r="DV65" s="58"/>
      <c r="DW65" s="58"/>
      <c r="DX65" s="58"/>
      <c r="DY65" s="58"/>
      <c r="DZ65" s="58"/>
      <c r="EA65" s="58"/>
      <c r="EB65" s="58"/>
      <c r="EC65" s="58"/>
      <c r="ED65" s="58"/>
      <c r="EE65" s="58"/>
      <c r="EF65" s="58"/>
      <c r="EG65" s="58"/>
      <c r="EH65" s="58"/>
      <c r="EI65" s="58"/>
      <c r="EJ65" s="58"/>
      <c r="EK65" s="58"/>
      <c r="EL65" s="58"/>
      <c r="EM65" s="58"/>
      <c r="EN65" s="58"/>
      <c r="EO65" s="58"/>
      <c r="EP65" s="58"/>
      <c r="EQ65" s="58"/>
      <c r="ER65" s="58"/>
      <c r="ES65" s="58"/>
      <c r="ET65" s="58"/>
      <c r="EU65" s="58"/>
      <c r="EV65" s="58"/>
      <c r="EW65" s="58"/>
      <c r="EX65" s="58"/>
      <c r="EY65" s="58"/>
      <c r="EZ65" s="58"/>
      <c r="FA65" s="58"/>
      <c r="FB65" s="58"/>
      <c r="FC65" s="58"/>
      <c r="FD65" s="58"/>
      <c r="FE65" s="58"/>
      <c r="FF65" s="58"/>
      <c r="FG65" s="58"/>
      <c r="FH65" s="58"/>
      <c r="FI65" s="58"/>
      <c r="FJ65" s="58"/>
      <c r="FK65" s="58"/>
      <c r="FL65" s="58"/>
      <c r="FM65" s="58"/>
      <c r="FN65" s="58"/>
      <c r="FO65" s="58"/>
      <c r="FP65" s="58"/>
      <c r="FQ65" s="58"/>
      <c r="FR65" s="58"/>
      <c r="FS65" s="58"/>
      <c r="FT65" s="58"/>
      <c r="FU65" s="58"/>
      <c r="FV65" s="58"/>
      <c r="FW65" s="58"/>
      <c r="FX65" s="58"/>
      <c r="FY65" s="58"/>
      <c r="FZ65" s="58"/>
      <c r="GA65" s="58"/>
      <c r="GB65" s="58"/>
      <c r="GC65" s="58"/>
      <c r="GD65" s="58"/>
      <c r="GE65" s="58"/>
      <c r="GF65" s="58"/>
      <c r="GG65" s="58"/>
      <c r="GH65" s="58"/>
      <c r="GI65" s="58"/>
      <c r="GJ65" s="58"/>
      <c r="GK65" s="58"/>
      <c r="GL65" s="58"/>
      <c r="GM65" s="58"/>
      <c r="GN65" s="58"/>
      <c r="GO65" s="58"/>
      <c r="GP65" s="58"/>
      <c r="GQ65" s="58"/>
      <c r="GR65" s="58"/>
      <c r="GS65" s="58"/>
      <c r="GT65" s="58"/>
      <c r="GU65" s="58"/>
      <c r="GV65" s="58"/>
      <c r="GW65" s="58"/>
      <c r="GX65" s="58"/>
      <c r="GY65" s="58"/>
      <c r="GZ65" s="58"/>
      <c r="HA65" s="58"/>
      <c r="HB65" s="58"/>
      <c r="HC65" s="58"/>
      <c r="HD65" s="58"/>
      <c r="HE65" s="58"/>
      <c r="HF65" s="58"/>
      <c r="HG65" s="58"/>
      <c r="HH65" s="58"/>
      <c r="HI65" s="58"/>
      <c r="HJ65" s="58"/>
      <c r="HK65" s="58"/>
      <c r="HL65" s="58"/>
      <c r="HM65" s="58"/>
      <c r="HN65" s="58"/>
      <c r="HO65" s="58"/>
      <c r="HP65" s="58"/>
      <c r="HQ65" s="58"/>
      <c r="HR65" s="58"/>
      <c r="HS65" s="58"/>
      <c r="HT65" s="58"/>
      <c r="HU65" s="58"/>
      <c r="HV65" s="58"/>
      <c r="HW65" s="58"/>
      <c r="HX65" s="58"/>
      <c r="HY65" s="58"/>
      <c r="HZ65" s="58"/>
      <c r="IA65" s="58"/>
      <c r="IB65" s="58"/>
      <c r="IC65" s="58"/>
      <c r="ID65" s="58"/>
      <c r="IE65" s="58"/>
      <c r="IF65" s="58"/>
      <c r="IG65" s="58"/>
      <c r="IH65" s="58"/>
      <c r="II65" s="58"/>
      <c r="IJ65" s="58"/>
      <c r="IK65" s="58"/>
      <c r="IL65" s="58"/>
      <c r="IM65" s="58"/>
    </row>
    <row r="66" spans="1:247" ht="16.5" customHeight="1">
      <c r="A66" s="61" t="s">
        <v>324</v>
      </c>
      <c r="B66" s="65" t="s">
        <v>325</v>
      </c>
      <c r="C66" s="116"/>
      <c r="D66" s="56">
        <v>10000</v>
      </c>
      <c r="E66" s="56">
        <v>10000</v>
      </c>
      <c r="F66" s="56">
        <v>10000</v>
      </c>
      <c r="G66" s="92">
        <v>8360</v>
      </c>
      <c r="H66" s="92">
        <f t="shared" si="51"/>
        <v>5360</v>
      </c>
      <c r="I66" s="92">
        <v>3000</v>
      </c>
      <c r="J66" s="57"/>
      <c r="K66" s="57"/>
      <c r="L66" s="58"/>
    </row>
    <row r="67" spans="1:247" ht="30">
      <c r="A67" s="61" t="s">
        <v>326</v>
      </c>
      <c r="B67" s="65" t="s">
        <v>327</v>
      </c>
      <c r="C67" s="116"/>
      <c r="D67" s="56">
        <v>8840</v>
      </c>
      <c r="E67" s="56">
        <v>8840</v>
      </c>
      <c r="F67" s="56">
        <v>8840</v>
      </c>
      <c r="G67" s="92">
        <v>8825.18</v>
      </c>
      <c r="H67" s="92">
        <f t="shared" si="51"/>
        <v>0</v>
      </c>
      <c r="I67" s="92">
        <v>8825.18</v>
      </c>
      <c r="J67" s="57"/>
      <c r="K67" s="57"/>
      <c r="L67" s="58"/>
    </row>
    <row r="68" spans="1:247" ht="16.5" customHeight="1">
      <c r="A68" s="54" t="s">
        <v>328</v>
      </c>
      <c r="B68" s="59" t="s">
        <v>329</v>
      </c>
      <c r="C68" s="119">
        <f t="shared" ref="C68:H68" si="52">+C69+C70</f>
        <v>0</v>
      </c>
      <c r="D68" s="119">
        <f t="shared" si="52"/>
        <v>21400</v>
      </c>
      <c r="E68" s="119">
        <f t="shared" si="52"/>
        <v>21400</v>
      </c>
      <c r="F68" s="119">
        <f t="shared" si="52"/>
        <v>21400</v>
      </c>
      <c r="G68" s="119">
        <f t="shared" si="52"/>
        <v>17759.05</v>
      </c>
      <c r="H68" s="119">
        <f t="shared" si="52"/>
        <v>1700</v>
      </c>
      <c r="I68" s="119">
        <f t="shared" ref="I68" si="53">+I69+I70</f>
        <v>16059.05</v>
      </c>
      <c r="J68" s="57"/>
      <c r="K68" s="57"/>
    </row>
    <row r="69" spans="1:247" ht="16.5" customHeight="1">
      <c r="A69" s="61" t="s">
        <v>330</v>
      </c>
      <c r="B69" s="65" t="s">
        <v>331</v>
      </c>
      <c r="C69" s="116"/>
      <c r="D69" s="56">
        <v>20400</v>
      </c>
      <c r="E69" s="56">
        <v>20400</v>
      </c>
      <c r="F69" s="56">
        <v>20400</v>
      </c>
      <c r="G69" s="92">
        <v>17000</v>
      </c>
      <c r="H69" s="92">
        <f t="shared" si="51"/>
        <v>1700</v>
      </c>
      <c r="I69" s="92">
        <v>15300</v>
      </c>
      <c r="J69" s="57"/>
      <c r="K69" s="57"/>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c r="BJ69" s="58"/>
      <c r="BK69" s="58"/>
      <c r="BL69" s="58"/>
      <c r="BM69" s="58"/>
      <c r="BN69" s="58"/>
      <c r="BO69" s="58"/>
      <c r="BP69" s="58"/>
      <c r="BQ69" s="58"/>
      <c r="BR69" s="58"/>
      <c r="BS69" s="58"/>
      <c r="BT69" s="58"/>
      <c r="BU69" s="58"/>
      <c r="BV69" s="58"/>
      <c r="BW69" s="58"/>
      <c r="BX69" s="58"/>
      <c r="BY69" s="58"/>
      <c r="BZ69" s="58"/>
      <c r="CA69" s="58"/>
      <c r="CB69" s="58"/>
      <c r="CC69" s="58"/>
      <c r="CD69" s="58"/>
      <c r="CE69" s="58"/>
      <c r="CF69" s="58"/>
      <c r="CG69" s="58"/>
      <c r="CH69" s="58"/>
      <c r="CI69" s="58"/>
      <c r="CJ69" s="58"/>
      <c r="CK69" s="58"/>
      <c r="CL69" s="58"/>
      <c r="CM69" s="58"/>
      <c r="CN69" s="58"/>
      <c r="CO69" s="58"/>
      <c r="CP69" s="58"/>
      <c r="CQ69" s="58"/>
      <c r="CR69" s="58"/>
      <c r="CS69" s="58"/>
      <c r="CT69" s="58"/>
      <c r="CU69" s="58"/>
      <c r="CV69" s="58"/>
      <c r="CW69" s="58"/>
      <c r="CX69" s="58"/>
      <c r="CY69" s="58"/>
      <c r="CZ69" s="58"/>
      <c r="DA69" s="58"/>
      <c r="DB69" s="58"/>
      <c r="DC69" s="58"/>
      <c r="DD69" s="58"/>
      <c r="DE69" s="58"/>
      <c r="DF69" s="58"/>
      <c r="DG69" s="58"/>
      <c r="DH69" s="58"/>
      <c r="DI69" s="58"/>
      <c r="DJ69" s="58"/>
      <c r="DK69" s="58"/>
      <c r="DL69" s="58"/>
      <c r="DM69" s="58"/>
      <c r="DN69" s="58"/>
      <c r="DO69" s="58"/>
      <c r="DP69" s="58"/>
      <c r="DQ69" s="58"/>
      <c r="DR69" s="58"/>
      <c r="DS69" s="58"/>
      <c r="DT69" s="58"/>
      <c r="DU69" s="58"/>
      <c r="DV69" s="58"/>
      <c r="DW69" s="58"/>
      <c r="DX69" s="58"/>
      <c r="DY69" s="58"/>
      <c r="DZ69" s="58"/>
      <c r="EA69" s="58"/>
      <c r="EB69" s="58"/>
      <c r="EC69" s="58"/>
      <c r="ED69" s="58"/>
      <c r="EE69" s="58"/>
      <c r="EF69" s="58"/>
      <c r="EG69" s="58"/>
      <c r="EH69" s="58"/>
      <c r="EI69" s="58"/>
      <c r="EJ69" s="58"/>
      <c r="EK69" s="58"/>
      <c r="EL69" s="58"/>
      <c r="EM69" s="58"/>
      <c r="EN69" s="58"/>
      <c r="EO69" s="58"/>
      <c r="EP69" s="58"/>
      <c r="EQ69" s="58"/>
      <c r="ER69" s="58"/>
      <c r="ES69" s="58"/>
      <c r="ET69" s="58"/>
      <c r="EU69" s="58"/>
      <c r="EV69" s="58"/>
      <c r="EW69" s="58"/>
      <c r="EX69" s="58"/>
      <c r="EY69" s="58"/>
      <c r="EZ69" s="58"/>
      <c r="FA69" s="58"/>
      <c r="FB69" s="58"/>
      <c r="FC69" s="58"/>
      <c r="FD69" s="58"/>
      <c r="FE69" s="58"/>
      <c r="FF69" s="58"/>
      <c r="FG69" s="58"/>
      <c r="FH69" s="58"/>
      <c r="FI69" s="58"/>
      <c r="FJ69" s="58"/>
      <c r="FK69" s="58"/>
      <c r="FL69" s="58"/>
      <c r="FM69" s="58"/>
      <c r="FN69" s="58"/>
      <c r="FO69" s="58"/>
      <c r="FP69" s="58"/>
      <c r="FQ69" s="58"/>
      <c r="FR69" s="58"/>
      <c r="FS69" s="58"/>
      <c r="FT69" s="58"/>
      <c r="FU69" s="58"/>
      <c r="FV69" s="58"/>
      <c r="FW69" s="58"/>
      <c r="FX69" s="58"/>
      <c r="FY69" s="58"/>
      <c r="FZ69" s="58"/>
      <c r="GA69" s="58"/>
      <c r="GB69" s="58"/>
      <c r="GC69" s="58"/>
      <c r="GD69" s="58"/>
      <c r="GE69" s="58"/>
      <c r="GF69" s="58"/>
      <c r="GG69" s="58"/>
      <c r="GH69" s="58"/>
      <c r="GI69" s="58"/>
      <c r="GJ69" s="58"/>
      <c r="GK69" s="58"/>
      <c r="GL69" s="58"/>
      <c r="GM69" s="58"/>
      <c r="GN69" s="58"/>
      <c r="GO69" s="58"/>
      <c r="GP69" s="58"/>
      <c r="GQ69" s="58"/>
      <c r="GR69" s="58"/>
      <c r="GS69" s="58"/>
      <c r="GT69" s="58"/>
      <c r="GU69" s="58"/>
      <c r="GV69" s="58"/>
      <c r="GW69" s="58"/>
      <c r="GX69" s="58"/>
      <c r="GY69" s="58"/>
      <c r="GZ69" s="58"/>
      <c r="HA69" s="58"/>
      <c r="HB69" s="58"/>
      <c r="HC69" s="58"/>
      <c r="HD69" s="58"/>
      <c r="HE69" s="58"/>
      <c r="HF69" s="58"/>
      <c r="HG69" s="58"/>
      <c r="HH69" s="58"/>
      <c r="HI69" s="58"/>
      <c r="HJ69" s="58"/>
      <c r="HK69" s="58"/>
      <c r="HL69" s="58"/>
      <c r="HM69" s="58"/>
      <c r="HN69" s="58"/>
      <c r="HO69" s="58"/>
      <c r="HP69" s="58"/>
      <c r="HQ69" s="58"/>
      <c r="HR69" s="58"/>
      <c r="HS69" s="58"/>
      <c r="HT69" s="58"/>
      <c r="HU69" s="58"/>
      <c r="HV69" s="58"/>
      <c r="HW69" s="58"/>
      <c r="HX69" s="58"/>
      <c r="HY69" s="58"/>
      <c r="HZ69" s="58"/>
      <c r="IA69" s="58"/>
      <c r="IB69" s="58"/>
      <c r="IC69" s="58"/>
      <c r="ID69" s="58"/>
      <c r="IE69" s="58"/>
      <c r="IF69" s="58"/>
      <c r="IG69" s="58"/>
      <c r="IH69" s="58"/>
      <c r="II69" s="58"/>
      <c r="IJ69" s="58"/>
      <c r="IK69" s="58"/>
      <c r="IL69" s="58"/>
      <c r="IM69" s="58"/>
    </row>
    <row r="70" spans="1:247" s="58" customFormat="1" ht="16.5" customHeight="1">
      <c r="A70" s="61" t="s">
        <v>332</v>
      </c>
      <c r="B70" s="65" t="s">
        <v>333</v>
      </c>
      <c r="C70" s="116"/>
      <c r="D70" s="56">
        <v>1000</v>
      </c>
      <c r="E70" s="56">
        <v>1000</v>
      </c>
      <c r="F70" s="56">
        <v>1000</v>
      </c>
      <c r="G70" s="137">
        <v>759.05</v>
      </c>
      <c r="H70" s="92">
        <f t="shared" si="51"/>
        <v>0</v>
      </c>
      <c r="I70" s="137">
        <v>759.05</v>
      </c>
      <c r="J70" s="57"/>
      <c r="K70" s="57"/>
    </row>
    <row r="71" spans="1:247" ht="16.5" customHeight="1">
      <c r="A71" s="54" t="s">
        <v>334</v>
      </c>
      <c r="B71" s="59" t="s">
        <v>223</v>
      </c>
      <c r="C71" s="114">
        <f>+C72</f>
        <v>0</v>
      </c>
      <c r="D71" s="114">
        <f t="shared" ref="D71:I72" si="54">+D72</f>
        <v>0</v>
      </c>
      <c r="E71" s="114">
        <f t="shared" si="54"/>
        <v>0</v>
      </c>
      <c r="F71" s="114">
        <f t="shared" si="54"/>
        <v>0</v>
      </c>
      <c r="G71" s="114">
        <f t="shared" si="54"/>
        <v>0</v>
      </c>
      <c r="H71" s="114">
        <f t="shared" si="54"/>
        <v>0</v>
      </c>
      <c r="I71" s="114">
        <f t="shared" si="54"/>
        <v>0</v>
      </c>
      <c r="J71" s="57"/>
      <c r="K71" s="57"/>
      <c r="L71" s="58"/>
    </row>
    <row r="72" spans="1:247" ht="16.5" customHeight="1">
      <c r="A72" s="72" t="s">
        <v>335</v>
      </c>
      <c r="B72" s="59" t="s">
        <v>336</v>
      </c>
      <c r="C72" s="114">
        <f>+C73</f>
        <v>0</v>
      </c>
      <c r="D72" s="114">
        <f t="shared" si="54"/>
        <v>0</v>
      </c>
      <c r="E72" s="114">
        <f t="shared" si="54"/>
        <v>0</v>
      </c>
      <c r="F72" s="114">
        <f t="shared" si="54"/>
        <v>0</v>
      </c>
      <c r="G72" s="114">
        <f t="shared" si="54"/>
        <v>0</v>
      </c>
      <c r="H72" s="114">
        <f t="shared" si="54"/>
        <v>0</v>
      </c>
      <c r="I72" s="114">
        <f t="shared" si="54"/>
        <v>0</v>
      </c>
      <c r="J72" s="57"/>
      <c r="K72" s="57"/>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8"/>
      <c r="BO72" s="58"/>
      <c r="BP72" s="58"/>
      <c r="BQ72" s="58"/>
      <c r="BR72" s="58"/>
      <c r="BS72" s="58"/>
      <c r="BT72" s="58"/>
      <c r="BU72" s="58"/>
      <c r="BV72" s="58"/>
      <c r="BW72" s="58"/>
      <c r="BX72" s="58"/>
      <c r="BY72" s="58"/>
      <c r="BZ72" s="58"/>
      <c r="CA72" s="58"/>
      <c r="CB72" s="58"/>
      <c r="CC72" s="58"/>
      <c r="CD72" s="58"/>
      <c r="CE72" s="58"/>
      <c r="CF72" s="58"/>
      <c r="CG72" s="58"/>
      <c r="CH72" s="58"/>
      <c r="CI72" s="58"/>
      <c r="CJ72" s="58"/>
      <c r="CK72" s="58"/>
      <c r="CL72" s="58"/>
      <c r="CM72" s="58"/>
      <c r="CN72" s="58"/>
      <c r="CO72" s="58"/>
      <c r="CP72" s="58"/>
      <c r="CQ72" s="58"/>
      <c r="CR72" s="58"/>
      <c r="CS72" s="58"/>
      <c r="CT72" s="58"/>
      <c r="CU72" s="58"/>
      <c r="CV72" s="58"/>
      <c r="CW72" s="58"/>
      <c r="CX72" s="58"/>
      <c r="CY72" s="58"/>
      <c r="CZ72" s="58"/>
      <c r="DA72" s="58"/>
      <c r="DB72" s="58"/>
      <c r="DC72" s="58"/>
      <c r="DD72" s="58"/>
      <c r="DE72" s="58"/>
      <c r="DF72" s="58"/>
      <c r="DG72" s="58"/>
      <c r="DH72" s="58"/>
      <c r="DI72" s="58"/>
      <c r="DJ72" s="58"/>
      <c r="DK72" s="58"/>
      <c r="DL72" s="58"/>
      <c r="DM72" s="58"/>
      <c r="DN72" s="58"/>
      <c r="DO72" s="58"/>
      <c r="DP72" s="58"/>
      <c r="DQ72" s="58"/>
      <c r="DR72" s="58"/>
      <c r="DS72" s="58"/>
      <c r="DT72" s="58"/>
      <c r="DU72" s="58"/>
      <c r="DV72" s="58"/>
      <c r="DW72" s="58"/>
      <c r="DX72" s="58"/>
      <c r="DY72" s="58"/>
      <c r="DZ72" s="58"/>
      <c r="EA72" s="58"/>
      <c r="EB72" s="58"/>
      <c r="EC72" s="58"/>
      <c r="ED72" s="58"/>
      <c r="EE72" s="58"/>
      <c r="EF72" s="58"/>
      <c r="EG72" s="58"/>
      <c r="EH72" s="58"/>
      <c r="EI72" s="58"/>
      <c r="EJ72" s="58"/>
      <c r="EK72" s="58"/>
      <c r="EL72" s="58"/>
      <c r="EM72" s="58"/>
      <c r="EN72" s="58"/>
      <c r="EO72" s="58"/>
      <c r="EP72" s="58"/>
      <c r="EQ72" s="58"/>
      <c r="ER72" s="58"/>
      <c r="ES72" s="58"/>
      <c r="ET72" s="58"/>
      <c r="EU72" s="58"/>
      <c r="EV72" s="58"/>
      <c r="EW72" s="58"/>
      <c r="EX72" s="58"/>
      <c r="EY72" s="58"/>
      <c r="EZ72" s="58"/>
      <c r="FA72" s="58"/>
      <c r="FB72" s="58"/>
      <c r="FC72" s="58"/>
      <c r="FD72" s="58"/>
      <c r="FE72" s="58"/>
      <c r="FF72" s="58"/>
      <c r="FG72" s="58"/>
      <c r="FH72" s="58"/>
      <c r="FI72" s="58"/>
      <c r="FJ72" s="58"/>
      <c r="FK72" s="58"/>
      <c r="FL72" s="58"/>
      <c r="FM72" s="58"/>
      <c r="FN72" s="58"/>
      <c r="FO72" s="58"/>
      <c r="FP72" s="58"/>
      <c r="FQ72" s="58"/>
      <c r="FR72" s="58"/>
      <c r="FS72" s="58"/>
      <c r="FT72" s="58"/>
      <c r="FU72" s="58"/>
      <c r="FV72" s="58"/>
      <c r="FW72" s="58"/>
      <c r="FX72" s="58"/>
      <c r="FY72" s="58"/>
      <c r="FZ72" s="58"/>
      <c r="GA72" s="58"/>
      <c r="GB72" s="58"/>
      <c r="GC72" s="58"/>
      <c r="GD72" s="58"/>
      <c r="GE72" s="58"/>
      <c r="GF72" s="58"/>
      <c r="GG72" s="58"/>
      <c r="GH72" s="58"/>
      <c r="GI72" s="58"/>
      <c r="GJ72" s="58"/>
      <c r="GK72" s="58"/>
      <c r="GL72" s="58"/>
      <c r="GM72" s="58"/>
      <c r="GN72" s="58"/>
      <c r="GO72" s="58"/>
      <c r="GP72" s="58"/>
      <c r="GQ72" s="58"/>
      <c r="GR72" s="58"/>
      <c r="GS72" s="58"/>
      <c r="GT72" s="58"/>
      <c r="GU72" s="58"/>
      <c r="GV72" s="58"/>
      <c r="GW72" s="58"/>
      <c r="GX72" s="58"/>
      <c r="GY72" s="58"/>
      <c r="GZ72" s="58"/>
      <c r="HA72" s="58"/>
      <c r="HB72" s="58"/>
      <c r="HC72" s="58"/>
      <c r="HD72" s="58"/>
      <c r="HE72" s="58"/>
      <c r="HF72" s="58"/>
      <c r="HG72" s="58"/>
      <c r="HH72" s="58"/>
      <c r="HI72" s="58"/>
      <c r="HJ72" s="58"/>
      <c r="HK72" s="58"/>
      <c r="HL72" s="58"/>
      <c r="HM72" s="58"/>
      <c r="HN72" s="58"/>
      <c r="HO72" s="58"/>
      <c r="HP72" s="58"/>
      <c r="HQ72" s="58"/>
      <c r="HR72" s="58"/>
      <c r="HS72" s="58"/>
      <c r="HT72" s="58"/>
      <c r="HU72" s="58"/>
      <c r="HV72" s="58"/>
      <c r="HW72" s="58"/>
      <c r="HX72" s="58"/>
      <c r="HY72" s="58"/>
      <c r="HZ72" s="58"/>
      <c r="IA72" s="58"/>
      <c r="IB72" s="58"/>
      <c r="IC72" s="58"/>
      <c r="ID72" s="58"/>
      <c r="IE72" s="58"/>
      <c r="IF72" s="58"/>
      <c r="IG72" s="58"/>
      <c r="IH72" s="58"/>
      <c r="II72" s="58"/>
      <c r="IJ72" s="58"/>
      <c r="IK72" s="58"/>
      <c r="IL72" s="58"/>
      <c r="IM72" s="58"/>
    </row>
    <row r="73" spans="1:247" s="58" customFormat="1" ht="16.5" customHeight="1">
      <c r="A73" s="72" t="s">
        <v>337</v>
      </c>
      <c r="B73" s="65" t="s">
        <v>338</v>
      </c>
      <c r="C73" s="116"/>
      <c r="D73" s="56"/>
      <c r="E73" s="56"/>
      <c r="F73" s="56"/>
      <c r="G73" s="64"/>
      <c r="H73" s="64"/>
      <c r="I73" s="64"/>
      <c r="J73" s="57"/>
      <c r="K73" s="57"/>
    </row>
    <row r="74" spans="1:247" s="58" customFormat="1" ht="16.5" customHeight="1">
      <c r="A74" s="72" t="s">
        <v>339</v>
      </c>
      <c r="B74" s="73" t="s">
        <v>231</v>
      </c>
      <c r="C74" s="116">
        <f t="shared" ref="C74:H74" si="55">C75+C76</f>
        <v>0</v>
      </c>
      <c r="D74" s="116">
        <f t="shared" si="55"/>
        <v>0</v>
      </c>
      <c r="E74" s="116">
        <f t="shared" si="55"/>
        <v>0</v>
      </c>
      <c r="F74" s="116">
        <f t="shared" si="55"/>
        <v>0</v>
      </c>
      <c r="G74" s="116">
        <f t="shared" si="55"/>
        <v>0</v>
      </c>
      <c r="H74" s="116">
        <f t="shared" si="55"/>
        <v>0</v>
      </c>
      <c r="I74" s="116">
        <f t="shared" ref="I74" si="56">I75+I76</f>
        <v>0</v>
      </c>
      <c r="J74" s="57"/>
      <c r="K74" s="57"/>
    </row>
    <row r="75" spans="1:247" s="58" customFormat="1" ht="16.5" customHeight="1">
      <c r="A75" s="72" t="s">
        <v>340</v>
      </c>
      <c r="B75" s="74" t="s">
        <v>341</v>
      </c>
      <c r="C75" s="116"/>
      <c r="D75" s="56"/>
      <c r="E75" s="56"/>
      <c r="F75" s="56"/>
      <c r="G75" s="64"/>
      <c r="H75" s="64"/>
      <c r="I75" s="64"/>
      <c r="J75" s="57"/>
      <c r="K75" s="57"/>
    </row>
    <row r="76" spans="1:247" ht="16.5" customHeight="1">
      <c r="A76" s="72" t="s">
        <v>342</v>
      </c>
      <c r="B76" s="74" t="s">
        <v>343</v>
      </c>
      <c r="C76" s="116"/>
      <c r="D76" s="56"/>
      <c r="E76" s="56"/>
      <c r="F76" s="56"/>
      <c r="G76" s="64"/>
      <c r="H76" s="64"/>
      <c r="I76" s="64"/>
      <c r="J76" s="57"/>
      <c r="K76" s="57"/>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c r="BE76" s="58"/>
      <c r="BF76" s="58"/>
      <c r="BG76" s="58"/>
      <c r="BH76" s="58"/>
      <c r="BI76" s="58"/>
      <c r="BJ76" s="58"/>
      <c r="BK76" s="58"/>
      <c r="BL76" s="58"/>
      <c r="BM76" s="58"/>
      <c r="BN76" s="58"/>
      <c r="BO76" s="58"/>
      <c r="BP76" s="58"/>
      <c r="BQ76" s="58"/>
      <c r="BR76" s="58"/>
      <c r="BS76" s="58"/>
      <c r="BT76" s="58"/>
      <c r="BU76" s="58"/>
      <c r="BV76" s="58"/>
      <c r="BW76" s="58"/>
      <c r="BX76" s="58"/>
      <c r="BY76" s="58"/>
      <c r="BZ76" s="58"/>
      <c r="CA76" s="58"/>
      <c r="CB76" s="58"/>
      <c r="CC76" s="58"/>
      <c r="CD76" s="58"/>
      <c r="CE76" s="58"/>
      <c r="CF76" s="58"/>
      <c r="CG76" s="58"/>
      <c r="CH76" s="58"/>
      <c r="CI76" s="58"/>
      <c r="CJ76" s="58"/>
      <c r="CK76" s="58"/>
      <c r="CL76" s="58"/>
      <c r="CM76" s="58"/>
      <c r="CN76" s="58"/>
      <c r="CO76" s="58"/>
      <c r="CP76" s="58"/>
      <c r="CQ76" s="58"/>
      <c r="CR76" s="58"/>
      <c r="CS76" s="58"/>
      <c r="CT76" s="58"/>
      <c r="CU76" s="58"/>
      <c r="CV76" s="58"/>
      <c r="CW76" s="58"/>
      <c r="CX76" s="58"/>
      <c r="CY76" s="58"/>
      <c r="CZ76" s="58"/>
      <c r="DA76" s="58"/>
      <c r="DB76" s="58"/>
      <c r="DC76" s="58"/>
      <c r="DD76" s="58"/>
      <c r="DE76" s="58"/>
      <c r="DF76" s="58"/>
      <c r="DG76" s="58"/>
      <c r="DH76" s="58"/>
      <c r="DI76" s="58"/>
      <c r="DJ76" s="58"/>
      <c r="DK76" s="58"/>
      <c r="DL76" s="58"/>
      <c r="DM76" s="58"/>
      <c r="DN76" s="58"/>
      <c r="DO76" s="58"/>
      <c r="DP76" s="58"/>
      <c r="DQ76" s="58"/>
      <c r="DR76" s="58"/>
      <c r="DS76" s="58"/>
      <c r="DT76" s="58"/>
      <c r="DU76" s="58"/>
      <c r="DV76" s="58"/>
      <c r="DW76" s="58"/>
      <c r="DX76" s="58"/>
      <c r="DY76" s="58"/>
      <c r="DZ76" s="58"/>
      <c r="EA76" s="58"/>
      <c r="EB76" s="58"/>
      <c r="EC76" s="58"/>
      <c r="ED76" s="58"/>
      <c r="EE76" s="58"/>
      <c r="EF76" s="58"/>
      <c r="EG76" s="58"/>
      <c r="EH76" s="58"/>
      <c r="EI76" s="58"/>
      <c r="EJ76" s="58"/>
      <c r="EK76" s="58"/>
      <c r="EL76" s="58"/>
      <c r="EM76" s="58"/>
      <c r="EN76" s="58"/>
      <c r="EO76" s="58"/>
      <c r="EP76" s="58"/>
      <c r="EQ76" s="58"/>
      <c r="ER76" s="58"/>
      <c r="ES76" s="58"/>
      <c r="ET76" s="58"/>
      <c r="EU76" s="58"/>
      <c r="EV76" s="58"/>
      <c r="EW76" s="58"/>
      <c r="EX76" s="58"/>
      <c r="EY76" s="58"/>
      <c r="EZ76" s="58"/>
      <c r="FA76" s="58"/>
      <c r="FB76" s="58"/>
      <c r="FC76" s="58"/>
      <c r="FD76" s="58"/>
      <c r="FE76" s="58"/>
      <c r="FF76" s="58"/>
      <c r="FG76" s="58"/>
      <c r="FH76" s="58"/>
      <c r="FI76" s="58"/>
      <c r="FJ76" s="58"/>
      <c r="FK76" s="58"/>
      <c r="FL76" s="58"/>
      <c r="FM76" s="58"/>
      <c r="FN76" s="58"/>
      <c r="FO76" s="58"/>
      <c r="FP76" s="58"/>
      <c r="FQ76" s="58"/>
      <c r="FR76" s="58"/>
      <c r="FS76" s="58"/>
      <c r="FT76" s="58"/>
      <c r="FU76" s="58"/>
      <c r="FV76" s="58"/>
      <c r="FW76" s="58"/>
      <c r="FX76" s="58"/>
      <c r="FY76" s="58"/>
      <c r="FZ76" s="58"/>
      <c r="GA76" s="58"/>
      <c r="GB76" s="58"/>
      <c r="GC76" s="58"/>
      <c r="GD76" s="58"/>
      <c r="GE76" s="58"/>
      <c r="GF76" s="58"/>
      <c r="GG76" s="58"/>
      <c r="GH76" s="58"/>
      <c r="GI76" s="58"/>
      <c r="GJ76" s="58"/>
      <c r="GK76" s="58"/>
      <c r="GL76" s="58"/>
      <c r="GM76" s="58"/>
      <c r="GN76" s="58"/>
      <c r="GO76" s="58"/>
      <c r="GP76" s="58"/>
      <c r="GQ76" s="58"/>
      <c r="GR76" s="58"/>
      <c r="GS76" s="58"/>
      <c r="GT76" s="58"/>
      <c r="GU76" s="58"/>
      <c r="GV76" s="58"/>
      <c r="GW76" s="58"/>
      <c r="GX76" s="58"/>
      <c r="GY76" s="58"/>
      <c r="GZ76" s="58"/>
      <c r="HA76" s="58"/>
      <c r="HB76" s="58"/>
      <c r="HC76" s="58"/>
      <c r="HD76" s="58"/>
      <c r="HE76" s="58"/>
      <c r="HF76" s="58"/>
      <c r="HG76" s="58"/>
      <c r="HH76" s="58"/>
      <c r="HI76" s="58"/>
      <c r="HJ76" s="58"/>
      <c r="HK76" s="58"/>
      <c r="HL76" s="58"/>
      <c r="HM76" s="58"/>
      <c r="HN76" s="58"/>
      <c r="HO76" s="58"/>
      <c r="HP76" s="58"/>
      <c r="HQ76" s="58"/>
      <c r="HR76" s="58"/>
      <c r="HS76" s="58"/>
      <c r="HT76" s="58"/>
      <c r="HU76" s="58"/>
      <c r="HV76" s="58"/>
      <c r="HW76" s="58"/>
      <c r="HX76" s="58"/>
      <c r="HY76" s="58"/>
      <c r="HZ76" s="58"/>
      <c r="IA76" s="58"/>
      <c r="IB76" s="58"/>
      <c r="IC76" s="58"/>
      <c r="ID76" s="58"/>
      <c r="IE76" s="58"/>
      <c r="IF76" s="58"/>
      <c r="IG76" s="58"/>
      <c r="IH76" s="58"/>
      <c r="II76" s="58"/>
      <c r="IJ76" s="58"/>
      <c r="IK76" s="58"/>
      <c r="IL76" s="58"/>
      <c r="IM76" s="58"/>
    </row>
    <row r="77" spans="1:247" s="58" customFormat="1" ht="16.5" customHeight="1">
      <c r="A77" s="54" t="s">
        <v>344</v>
      </c>
      <c r="B77" s="59" t="s">
        <v>233</v>
      </c>
      <c r="C77" s="115">
        <f t="shared" ref="C77:I77" si="57">+C78</f>
        <v>0</v>
      </c>
      <c r="D77" s="115">
        <f t="shared" si="57"/>
        <v>602000</v>
      </c>
      <c r="E77" s="115">
        <f t="shared" si="57"/>
        <v>602000</v>
      </c>
      <c r="F77" s="115">
        <f t="shared" si="57"/>
        <v>602000</v>
      </c>
      <c r="G77" s="115">
        <f t="shared" si="57"/>
        <v>0</v>
      </c>
      <c r="H77" s="115">
        <f t="shared" si="57"/>
        <v>0</v>
      </c>
      <c r="I77" s="115">
        <f t="shared" si="57"/>
        <v>0</v>
      </c>
      <c r="J77" s="57"/>
      <c r="K77" s="57"/>
    </row>
    <row r="78" spans="1:247" s="58" customFormat="1" ht="16.5" customHeight="1">
      <c r="A78" s="54" t="s">
        <v>345</v>
      </c>
      <c r="B78" s="59" t="s">
        <v>235</v>
      </c>
      <c r="C78" s="115">
        <f t="shared" ref="C78:H78" si="58">+C79+C84</f>
        <v>0</v>
      </c>
      <c r="D78" s="115">
        <f t="shared" si="58"/>
        <v>602000</v>
      </c>
      <c r="E78" s="115">
        <f t="shared" si="58"/>
        <v>602000</v>
      </c>
      <c r="F78" s="115">
        <f t="shared" si="58"/>
        <v>602000</v>
      </c>
      <c r="G78" s="115">
        <f t="shared" si="58"/>
        <v>0</v>
      </c>
      <c r="H78" s="115">
        <f t="shared" si="58"/>
        <v>0</v>
      </c>
      <c r="I78" s="115">
        <f t="shared" ref="I78" si="59">+I79+I84</f>
        <v>0</v>
      </c>
      <c r="J78" s="57"/>
      <c r="K78" s="57"/>
    </row>
    <row r="79" spans="1:247" s="58" customFormat="1" ht="16.5" customHeight="1">
      <c r="A79" s="54" t="s">
        <v>346</v>
      </c>
      <c r="B79" s="59" t="s">
        <v>347</v>
      </c>
      <c r="C79" s="115">
        <f t="shared" ref="C79:H79" si="60">+C81+C83+C82+C80</f>
        <v>0</v>
      </c>
      <c r="D79" s="115">
        <f t="shared" si="60"/>
        <v>2000</v>
      </c>
      <c r="E79" s="115">
        <f t="shared" si="60"/>
        <v>2000</v>
      </c>
      <c r="F79" s="115">
        <f t="shared" si="60"/>
        <v>2000</v>
      </c>
      <c r="G79" s="115">
        <f t="shared" si="60"/>
        <v>0</v>
      </c>
      <c r="H79" s="115">
        <f t="shared" si="60"/>
        <v>0</v>
      </c>
      <c r="I79" s="115">
        <f t="shared" ref="I79" si="61">+I81+I83+I82+I80</f>
        <v>0</v>
      </c>
      <c r="J79" s="57"/>
      <c r="K79" s="57"/>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1"/>
      <c r="BA79" s="41"/>
      <c r="BB79" s="41"/>
      <c r="BC79" s="41"/>
      <c r="BD79" s="41"/>
      <c r="BE79" s="41"/>
      <c r="BF79" s="41"/>
      <c r="BG79" s="41"/>
      <c r="BH79" s="41"/>
      <c r="BI79" s="41"/>
      <c r="BJ79" s="41"/>
      <c r="BK79" s="41"/>
      <c r="BL79" s="41"/>
      <c r="BM79" s="41"/>
      <c r="BN79" s="41"/>
      <c r="BO79" s="41"/>
      <c r="BP79" s="41"/>
      <c r="BQ79" s="41"/>
      <c r="BR79" s="41"/>
      <c r="BS79" s="41"/>
      <c r="BT79" s="41"/>
      <c r="BU79" s="41"/>
      <c r="BV79" s="41"/>
      <c r="BW79" s="41"/>
      <c r="BX79" s="41"/>
      <c r="BY79" s="41"/>
      <c r="BZ79" s="41"/>
      <c r="CA79" s="41"/>
      <c r="CB79" s="41"/>
      <c r="CC79" s="41"/>
      <c r="CD79" s="41"/>
      <c r="CE79" s="41"/>
      <c r="CF79" s="41"/>
      <c r="CG79" s="41"/>
      <c r="CH79" s="41"/>
      <c r="CI79" s="41"/>
      <c r="CJ79" s="41"/>
      <c r="CK79" s="41"/>
      <c r="CL79" s="41"/>
      <c r="CM79" s="41"/>
      <c r="CN79" s="41"/>
      <c r="CO79" s="41"/>
      <c r="CP79" s="41"/>
      <c r="CQ79" s="41"/>
      <c r="CR79" s="41"/>
      <c r="CS79" s="41"/>
      <c r="CT79" s="41"/>
      <c r="CU79" s="41"/>
      <c r="CV79" s="41"/>
      <c r="CW79" s="41"/>
      <c r="CX79" s="41"/>
      <c r="CY79" s="41"/>
      <c r="CZ79" s="41"/>
      <c r="DA79" s="41"/>
      <c r="DB79" s="41"/>
      <c r="DC79" s="41"/>
      <c r="DD79" s="41"/>
      <c r="DE79" s="41"/>
      <c r="DF79" s="41"/>
      <c r="DG79" s="41"/>
      <c r="DH79" s="41"/>
      <c r="DI79" s="41"/>
      <c r="DJ79" s="41"/>
      <c r="DK79" s="41"/>
      <c r="DL79" s="41"/>
      <c r="DM79" s="41"/>
      <c r="DN79" s="41"/>
      <c r="DO79" s="41"/>
      <c r="DP79" s="41"/>
      <c r="DQ79" s="41"/>
      <c r="DR79" s="41"/>
      <c r="DS79" s="41"/>
      <c r="DT79" s="41"/>
      <c r="DU79" s="41"/>
      <c r="DV79" s="41"/>
      <c r="DW79" s="41"/>
      <c r="DX79" s="41"/>
      <c r="DY79" s="41"/>
      <c r="DZ79" s="41"/>
      <c r="EA79" s="41"/>
      <c r="EB79" s="41"/>
      <c r="EC79" s="41"/>
      <c r="ED79" s="41"/>
      <c r="EE79" s="41"/>
      <c r="EF79" s="41"/>
      <c r="EG79" s="41"/>
      <c r="EH79" s="41"/>
      <c r="EI79" s="41"/>
      <c r="EJ79" s="41"/>
      <c r="EK79" s="41"/>
      <c r="EL79" s="41"/>
      <c r="EM79" s="41"/>
      <c r="EN79" s="41"/>
      <c r="EO79" s="41"/>
      <c r="EP79" s="41"/>
      <c r="EQ79" s="41"/>
      <c r="ER79" s="41"/>
      <c r="ES79" s="41"/>
      <c r="ET79" s="41"/>
      <c r="EU79" s="41"/>
      <c r="EV79" s="41"/>
      <c r="EW79" s="41"/>
      <c r="EX79" s="41"/>
      <c r="EY79" s="41"/>
      <c r="EZ79" s="41"/>
      <c r="FA79" s="41"/>
      <c r="FB79" s="41"/>
      <c r="FC79" s="41"/>
      <c r="FD79" s="41"/>
      <c r="FE79" s="41"/>
      <c r="FF79" s="41"/>
      <c r="FG79" s="41"/>
      <c r="FH79" s="41"/>
      <c r="FI79" s="41"/>
      <c r="FJ79" s="41"/>
      <c r="FK79" s="41"/>
      <c r="FL79" s="41"/>
      <c r="FM79" s="41"/>
      <c r="FN79" s="41"/>
      <c r="FO79" s="41"/>
      <c r="FP79" s="41"/>
      <c r="FQ79" s="41"/>
      <c r="FR79" s="41"/>
      <c r="FS79" s="41"/>
      <c r="FT79" s="41"/>
      <c r="FU79" s="41"/>
      <c r="FV79" s="41"/>
      <c r="FW79" s="41"/>
      <c r="FX79" s="41"/>
      <c r="FY79" s="41"/>
      <c r="FZ79" s="41"/>
      <c r="GA79" s="41"/>
      <c r="GB79" s="41"/>
      <c r="GC79" s="41"/>
      <c r="GD79" s="41"/>
      <c r="GE79" s="41"/>
      <c r="GF79" s="41"/>
      <c r="GG79" s="41"/>
      <c r="GH79" s="41"/>
      <c r="GI79" s="41"/>
      <c r="GJ79" s="41"/>
      <c r="GK79" s="41"/>
      <c r="GL79" s="41"/>
      <c r="GM79" s="41"/>
      <c r="GN79" s="41"/>
      <c r="GO79" s="41"/>
      <c r="GP79" s="41"/>
      <c r="GQ79" s="41"/>
      <c r="GR79" s="41"/>
      <c r="GS79" s="41"/>
      <c r="GT79" s="41"/>
      <c r="GU79" s="41"/>
      <c r="GV79" s="41"/>
      <c r="GW79" s="41"/>
      <c r="GX79" s="41"/>
      <c r="GY79" s="41"/>
      <c r="GZ79" s="41"/>
      <c r="HA79" s="41"/>
      <c r="HB79" s="41"/>
      <c r="HC79" s="41"/>
      <c r="HD79" s="41"/>
      <c r="HE79" s="41"/>
      <c r="HF79" s="41"/>
      <c r="HG79" s="41"/>
      <c r="HH79" s="41"/>
      <c r="HI79" s="41"/>
      <c r="HJ79" s="41"/>
      <c r="HK79" s="41"/>
      <c r="HL79" s="41"/>
      <c r="HM79" s="41"/>
      <c r="HN79" s="41"/>
      <c r="HO79" s="41"/>
      <c r="HP79" s="41"/>
      <c r="HQ79" s="41"/>
      <c r="HR79" s="41"/>
      <c r="HS79" s="41"/>
      <c r="HT79" s="41"/>
      <c r="HU79" s="41"/>
      <c r="HV79" s="41"/>
      <c r="HW79" s="41"/>
      <c r="HX79" s="41"/>
      <c r="HY79" s="41"/>
      <c r="HZ79" s="41"/>
      <c r="IA79" s="41"/>
      <c r="IB79" s="41"/>
      <c r="IC79" s="41"/>
      <c r="ID79" s="41"/>
      <c r="IE79" s="41"/>
      <c r="IF79" s="41"/>
      <c r="IG79" s="41"/>
      <c r="IH79" s="41"/>
      <c r="II79" s="41"/>
      <c r="IJ79" s="41"/>
      <c r="IK79" s="41"/>
      <c r="IL79" s="41"/>
      <c r="IM79" s="41"/>
    </row>
    <row r="80" spans="1:247" s="58" customFormat="1" ht="16.5" customHeight="1">
      <c r="A80" s="54" t="s">
        <v>348</v>
      </c>
      <c r="B80" s="62" t="s">
        <v>349</v>
      </c>
      <c r="C80" s="115"/>
      <c r="D80" s="56"/>
      <c r="E80" s="56"/>
      <c r="F80" s="56"/>
      <c r="G80" s="64"/>
      <c r="H80" s="64"/>
      <c r="I80" s="64"/>
      <c r="J80" s="57"/>
      <c r="K80" s="57"/>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1"/>
      <c r="BA80" s="41"/>
      <c r="BB80" s="41"/>
      <c r="BC80" s="41"/>
      <c r="BD80" s="41"/>
      <c r="BE80" s="41"/>
      <c r="BF80" s="41"/>
      <c r="BG80" s="41"/>
      <c r="BH80" s="41"/>
      <c r="BI80" s="41"/>
      <c r="BJ80" s="41"/>
      <c r="BK80" s="41"/>
      <c r="BL80" s="41"/>
      <c r="BM80" s="41"/>
      <c r="BN80" s="41"/>
      <c r="BO80" s="41"/>
      <c r="BP80" s="41"/>
      <c r="BQ80" s="41"/>
      <c r="BR80" s="41"/>
      <c r="BS80" s="41"/>
      <c r="BT80" s="41"/>
      <c r="BU80" s="41"/>
      <c r="BV80" s="41"/>
      <c r="BW80" s="41"/>
      <c r="BX80" s="41"/>
      <c r="BY80" s="41"/>
      <c r="BZ80" s="41"/>
      <c r="CA80" s="41"/>
      <c r="CB80" s="41"/>
      <c r="CC80" s="41"/>
      <c r="CD80" s="41"/>
      <c r="CE80" s="41"/>
      <c r="CF80" s="41"/>
      <c r="CG80" s="41"/>
      <c r="CH80" s="41"/>
      <c r="CI80" s="41"/>
      <c r="CJ80" s="41"/>
      <c r="CK80" s="41"/>
      <c r="CL80" s="41"/>
      <c r="CM80" s="41"/>
      <c r="CN80" s="41"/>
      <c r="CO80" s="41"/>
      <c r="CP80" s="41"/>
      <c r="CQ80" s="41"/>
      <c r="CR80" s="41"/>
      <c r="CS80" s="41"/>
      <c r="CT80" s="41"/>
      <c r="CU80" s="41"/>
      <c r="CV80" s="41"/>
      <c r="CW80" s="41"/>
      <c r="CX80" s="41"/>
      <c r="CY80" s="41"/>
      <c r="CZ80" s="41"/>
      <c r="DA80" s="41"/>
      <c r="DB80" s="41"/>
      <c r="DC80" s="41"/>
      <c r="DD80" s="41"/>
      <c r="DE80" s="41"/>
      <c r="DF80" s="41"/>
      <c r="DG80" s="41"/>
      <c r="DH80" s="41"/>
      <c r="DI80" s="41"/>
      <c r="DJ80" s="41"/>
      <c r="DK80" s="41"/>
      <c r="DL80" s="41"/>
      <c r="DM80" s="41"/>
      <c r="DN80" s="41"/>
      <c r="DO80" s="41"/>
      <c r="DP80" s="41"/>
      <c r="DQ80" s="41"/>
      <c r="DR80" s="41"/>
      <c r="DS80" s="41"/>
      <c r="DT80" s="41"/>
      <c r="DU80" s="41"/>
      <c r="DV80" s="41"/>
      <c r="DW80" s="41"/>
      <c r="DX80" s="41"/>
      <c r="DY80" s="41"/>
      <c r="DZ80" s="41"/>
      <c r="EA80" s="41"/>
      <c r="EB80" s="41"/>
      <c r="EC80" s="41"/>
      <c r="ED80" s="41"/>
      <c r="EE80" s="41"/>
      <c r="EF80" s="41"/>
      <c r="EG80" s="41"/>
      <c r="EH80" s="41"/>
      <c r="EI80" s="41"/>
      <c r="EJ80" s="41"/>
      <c r="EK80" s="41"/>
      <c r="EL80" s="41"/>
      <c r="EM80" s="41"/>
      <c r="EN80" s="41"/>
      <c r="EO80" s="41"/>
      <c r="EP80" s="41"/>
      <c r="EQ80" s="41"/>
      <c r="ER80" s="41"/>
      <c r="ES80" s="41"/>
      <c r="ET80" s="41"/>
      <c r="EU80" s="41"/>
      <c r="EV80" s="41"/>
      <c r="EW80" s="41"/>
      <c r="EX80" s="41"/>
      <c r="EY80" s="41"/>
      <c r="EZ80" s="41"/>
      <c r="FA80" s="41"/>
      <c r="FB80" s="41"/>
      <c r="FC80" s="41"/>
      <c r="FD80" s="41"/>
      <c r="FE80" s="41"/>
      <c r="FF80" s="41"/>
      <c r="FG80" s="41"/>
      <c r="FH80" s="41"/>
      <c r="FI80" s="41"/>
      <c r="FJ80" s="41"/>
      <c r="FK80" s="41"/>
      <c r="FL80" s="41"/>
      <c r="FM80" s="41"/>
      <c r="FN80" s="41"/>
      <c r="FO80" s="41"/>
      <c r="FP80" s="41"/>
      <c r="FQ80" s="41"/>
      <c r="FR80" s="41"/>
      <c r="FS80" s="41"/>
      <c r="FT80" s="41"/>
      <c r="FU80" s="41"/>
      <c r="FV80" s="41"/>
      <c r="FW80" s="41"/>
      <c r="FX80" s="41"/>
      <c r="FY80" s="41"/>
      <c r="FZ80" s="41"/>
      <c r="GA80" s="41"/>
      <c r="GB80" s="41"/>
      <c r="GC80" s="41"/>
      <c r="GD80" s="41"/>
      <c r="GE80" s="41"/>
      <c r="GF80" s="41"/>
      <c r="GG80" s="41"/>
      <c r="GH80" s="41"/>
      <c r="GI80" s="41"/>
      <c r="GJ80" s="41"/>
      <c r="GK80" s="41"/>
      <c r="GL80" s="41"/>
      <c r="GM80" s="41"/>
      <c r="GN80" s="41"/>
      <c r="GO80" s="41"/>
      <c r="GP80" s="41"/>
      <c r="GQ80" s="41"/>
      <c r="GR80" s="41"/>
      <c r="GS80" s="41"/>
      <c r="GT80" s="41"/>
      <c r="GU80" s="41"/>
      <c r="GV80" s="41"/>
      <c r="GW80" s="41"/>
      <c r="GX80" s="41"/>
      <c r="GY80" s="41"/>
      <c r="GZ80" s="41"/>
      <c r="HA80" s="41"/>
      <c r="HB80" s="41"/>
      <c r="HC80" s="41"/>
      <c r="HD80" s="41"/>
      <c r="HE80" s="41"/>
      <c r="HF80" s="41"/>
      <c r="HG80" s="41"/>
      <c r="HH80" s="41"/>
      <c r="HI80" s="41"/>
      <c r="HJ80" s="41"/>
      <c r="HK80" s="41"/>
      <c r="HL80" s="41"/>
      <c r="HM80" s="41"/>
      <c r="HN80" s="41"/>
      <c r="HO80" s="41"/>
      <c r="HP80" s="41"/>
      <c r="HQ80" s="41"/>
      <c r="HR80" s="41"/>
      <c r="HS80" s="41"/>
      <c r="HT80" s="41"/>
      <c r="HU80" s="41"/>
      <c r="HV80" s="41"/>
      <c r="HW80" s="41"/>
      <c r="HX80" s="41"/>
      <c r="HY80" s="41"/>
      <c r="HZ80" s="41"/>
      <c r="IA80" s="41"/>
      <c r="IB80" s="41"/>
      <c r="IC80" s="41"/>
      <c r="ID80" s="41"/>
      <c r="IE80" s="41"/>
      <c r="IF80" s="41"/>
      <c r="IG80" s="41"/>
      <c r="IH80" s="41"/>
      <c r="II80" s="41"/>
      <c r="IJ80" s="41"/>
      <c r="IK80" s="41"/>
      <c r="IL80" s="41"/>
      <c r="IM80" s="41"/>
    </row>
    <row r="81" spans="1:247" s="58" customFormat="1" ht="16.5" customHeight="1">
      <c r="A81" s="61" t="s">
        <v>350</v>
      </c>
      <c r="B81" s="65" t="s">
        <v>351</v>
      </c>
      <c r="C81" s="116"/>
      <c r="D81" s="56"/>
      <c r="E81" s="56"/>
      <c r="F81" s="56"/>
      <c r="G81" s="64"/>
      <c r="H81" s="64"/>
      <c r="I81" s="64"/>
      <c r="J81" s="57"/>
      <c r="K81" s="57"/>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1"/>
      <c r="BA81" s="41"/>
      <c r="BB81" s="41"/>
      <c r="BC81" s="41"/>
      <c r="BD81" s="41"/>
      <c r="BE81" s="41"/>
      <c r="BF81" s="41"/>
      <c r="BG81" s="41"/>
      <c r="BH81" s="41"/>
      <c r="BI81" s="41"/>
      <c r="BJ81" s="41"/>
      <c r="BK81" s="41"/>
      <c r="BL81" s="41"/>
      <c r="BM81" s="41"/>
      <c r="BN81" s="41"/>
      <c r="BO81" s="41"/>
      <c r="BP81" s="41"/>
      <c r="BQ81" s="41"/>
      <c r="BR81" s="41"/>
      <c r="BS81" s="41"/>
      <c r="BT81" s="41"/>
      <c r="BU81" s="41"/>
      <c r="BV81" s="41"/>
      <c r="BW81" s="41"/>
      <c r="BX81" s="41"/>
      <c r="BY81" s="41"/>
      <c r="BZ81" s="41"/>
      <c r="CA81" s="41"/>
      <c r="CB81" s="41"/>
      <c r="CC81" s="41"/>
      <c r="CD81" s="41"/>
      <c r="CE81" s="41"/>
      <c r="CF81" s="41"/>
      <c r="CG81" s="41"/>
      <c r="CH81" s="41"/>
      <c r="CI81" s="41"/>
      <c r="CJ81" s="41"/>
      <c r="CK81" s="41"/>
      <c r="CL81" s="41"/>
      <c r="CM81" s="41"/>
      <c r="CN81" s="41"/>
      <c r="CO81" s="41"/>
      <c r="CP81" s="41"/>
      <c r="CQ81" s="41"/>
      <c r="CR81" s="41"/>
      <c r="CS81" s="41"/>
      <c r="CT81" s="41"/>
      <c r="CU81" s="41"/>
      <c r="CV81" s="41"/>
      <c r="CW81" s="41"/>
      <c r="CX81" s="41"/>
      <c r="CY81" s="41"/>
      <c r="CZ81" s="41"/>
      <c r="DA81" s="41"/>
      <c r="DB81" s="41"/>
      <c r="DC81" s="41"/>
      <c r="DD81" s="41"/>
      <c r="DE81" s="41"/>
      <c r="DF81" s="41"/>
      <c r="DG81" s="41"/>
      <c r="DH81" s="41"/>
      <c r="DI81" s="41"/>
      <c r="DJ81" s="41"/>
      <c r="DK81" s="41"/>
      <c r="DL81" s="41"/>
      <c r="DM81" s="41"/>
      <c r="DN81" s="41"/>
      <c r="DO81" s="41"/>
      <c r="DP81" s="41"/>
      <c r="DQ81" s="41"/>
      <c r="DR81" s="41"/>
      <c r="DS81" s="41"/>
      <c r="DT81" s="41"/>
      <c r="DU81" s="41"/>
      <c r="DV81" s="41"/>
      <c r="DW81" s="41"/>
      <c r="DX81" s="41"/>
      <c r="DY81" s="41"/>
      <c r="DZ81" s="41"/>
      <c r="EA81" s="41"/>
      <c r="EB81" s="41"/>
      <c r="EC81" s="41"/>
      <c r="ED81" s="41"/>
      <c r="EE81" s="41"/>
      <c r="EF81" s="41"/>
      <c r="EG81" s="41"/>
      <c r="EH81" s="41"/>
      <c r="EI81" s="41"/>
      <c r="EJ81" s="41"/>
      <c r="EK81" s="41"/>
      <c r="EL81" s="41"/>
      <c r="EM81" s="41"/>
      <c r="EN81" s="41"/>
      <c r="EO81" s="41"/>
      <c r="EP81" s="41"/>
      <c r="EQ81" s="41"/>
      <c r="ER81" s="41"/>
      <c r="ES81" s="41"/>
      <c r="ET81" s="41"/>
      <c r="EU81" s="41"/>
      <c r="EV81" s="41"/>
      <c r="EW81" s="41"/>
      <c r="EX81" s="41"/>
      <c r="EY81" s="41"/>
      <c r="EZ81" s="41"/>
      <c r="FA81" s="41"/>
      <c r="FB81" s="41"/>
      <c r="FC81" s="41"/>
      <c r="FD81" s="41"/>
      <c r="FE81" s="41"/>
      <c r="FF81" s="41"/>
      <c r="FG81" s="41"/>
      <c r="FH81" s="41"/>
      <c r="FI81" s="41"/>
      <c r="FJ81" s="41"/>
      <c r="FK81" s="41"/>
      <c r="FL81" s="41"/>
      <c r="FM81" s="41"/>
      <c r="FN81" s="41"/>
      <c r="FO81" s="41"/>
      <c r="FP81" s="41"/>
      <c r="FQ81" s="41"/>
      <c r="FR81" s="41"/>
      <c r="FS81" s="41"/>
      <c r="FT81" s="41"/>
      <c r="FU81" s="41"/>
      <c r="FV81" s="41"/>
      <c r="FW81" s="41"/>
      <c r="FX81" s="41"/>
      <c r="FY81" s="41"/>
      <c r="FZ81" s="41"/>
      <c r="GA81" s="41"/>
      <c r="GB81" s="41"/>
      <c r="GC81" s="41"/>
      <c r="GD81" s="41"/>
      <c r="GE81" s="41"/>
      <c r="GF81" s="41"/>
      <c r="GG81" s="41"/>
      <c r="GH81" s="41"/>
      <c r="GI81" s="41"/>
      <c r="GJ81" s="41"/>
      <c r="GK81" s="41"/>
      <c r="GL81" s="41"/>
      <c r="GM81" s="41"/>
      <c r="GN81" s="41"/>
      <c r="GO81" s="41"/>
      <c r="GP81" s="41"/>
      <c r="GQ81" s="41"/>
      <c r="GR81" s="41"/>
      <c r="GS81" s="41"/>
      <c r="GT81" s="41"/>
      <c r="GU81" s="41"/>
      <c r="GV81" s="41"/>
      <c r="GW81" s="41"/>
      <c r="GX81" s="41"/>
      <c r="GY81" s="41"/>
      <c r="GZ81" s="41"/>
      <c r="HA81" s="41"/>
      <c r="HB81" s="41"/>
      <c r="HC81" s="41"/>
      <c r="HD81" s="41"/>
      <c r="HE81" s="41"/>
      <c r="HF81" s="41"/>
      <c r="HG81" s="41"/>
      <c r="HH81" s="41"/>
      <c r="HI81" s="41"/>
      <c r="HJ81" s="41"/>
      <c r="HK81" s="41"/>
      <c r="HL81" s="41"/>
      <c r="HM81" s="41"/>
      <c r="HN81" s="41"/>
      <c r="HO81" s="41"/>
      <c r="HP81" s="41"/>
      <c r="HQ81" s="41"/>
      <c r="HR81" s="41"/>
      <c r="HS81" s="41"/>
      <c r="HT81" s="41"/>
      <c r="HU81" s="41"/>
      <c r="HV81" s="41"/>
      <c r="HW81" s="41"/>
      <c r="HX81" s="41"/>
      <c r="HY81" s="41"/>
      <c r="HZ81" s="41"/>
      <c r="IA81" s="41"/>
      <c r="IB81" s="41"/>
      <c r="IC81" s="41"/>
      <c r="ID81" s="41"/>
      <c r="IE81" s="41"/>
      <c r="IF81" s="41"/>
      <c r="IG81" s="41"/>
      <c r="IH81" s="41"/>
      <c r="II81" s="41"/>
      <c r="IJ81" s="41"/>
      <c r="IK81" s="41"/>
      <c r="IL81" s="41"/>
      <c r="IM81" s="41"/>
    </row>
    <row r="82" spans="1:247" s="58" customFormat="1" ht="16.5" customHeight="1">
      <c r="A82" s="61" t="s">
        <v>352</v>
      </c>
      <c r="B82" s="62" t="s">
        <v>353</v>
      </c>
      <c r="C82" s="116"/>
      <c r="D82" s="56"/>
      <c r="E82" s="56"/>
      <c r="F82" s="56"/>
      <c r="G82" s="64"/>
      <c r="H82" s="64"/>
      <c r="I82" s="64"/>
      <c r="J82" s="57"/>
      <c r="K82" s="57"/>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row>
    <row r="83" spans="1:247" ht="16.5" customHeight="1">
      <c r="A83" s="61" t="s">
        <v>354</v>
      </c>
      <c r="B83" s="65" t="s">
        <v>355</v>
      </c>
      <c r="C83" s="116"/>
      <c r="D83" s="56">
        <v>2000</v>
      </c>
      <c r="E83" s="56">
        <v>2000</v>
      </c>
      <c r="F83" s="56">
        <v>2000</v>
      </c>
      <c r="G83" s="64"/>
      <c r="H83" s="64"/>
      <c r="I83" s="64"/>
      <c r="J83" s="57"/>
      <c r="K83" s="57"/>
    </row>
    <row r="84" spans="1:247" ht="16.5" customHeight="1">
      <c r="A84" s="75" t="s">
        <v>356</v>
      </c>
      <c r="B84" s="62" t="s">
        <v>357</v>
      </c>
      <c r="C84" s="116"/>
      <c r="D84" s="56">
        <v>600000</v>
      </c>
      <c r="E84" s="56">
        <v>600000</v>
      </c>
      <c r="F84" s="56">
        <v>600000</v>
      </c>
      <c r="G84" s="64"/>
      <c r="H84" s="64"/>
      <c r="I84" s="64"/>
      <c r="J84" s="57"/>
      <c r="K84" s="57"/>
    </row>
    <row r="85" spans="1:247" ht="16.5" customHeight="1">
      <c r="A85" s="61" t="s">
        <v>243</v>
      </c>
      <c r="B85" s="65" t="s">
        <v>358</v>
      </c>
      <c r="C85" s="116"/>
      <c r="D85" s="56"/>
      <c r="E85" s="56"/>
      <c r="F85" s="56"/>
      <c r="G85" s="64"/>
      <c r="H85" s="64"/>
      <c r="I85" s="64"/>
      <c r="J85" s="57"/>
      <c r="K85" s="57"/>
      <c r="M85" s="67"/>
      <c r="N85" s="67"/>
      <c r="O85" s="67"/>
      <c r="P85" s="67"/>
      <c r="Q85" s="67"/>
      <c r="R85" s="67"/>
      <c r="S85" s="67"/>
      <c r="T85" s="67"/>
      <c r="U85" s="67"/>
      <c r="V85" s="67"/>
      <c r="W85" s="67"/>
      <c r="X85" s="67"/>
      <c r="Y85" s="67"/>
      <c r="Z85" s="67"/>
      <c r="AA85" s="67"/>
      <c r="AB85" s="67"/>
      <c r="AC85" s="67"/>
      <c r="AD85" s="67"/>
      <c r="AE85" s="67"/>
      <c r="AF85" s="67"/>
      <c r="AG85" s="67"/>
      <c r="AH85" s="67"/>
      <c r="AI85" s="67"/>
      <c r="AJ85" s="67"/>
      <c r="AK85" s="67"/>
      <c r="AL85" s="67"/>
      <c r="AM85" s="67"/>
      <c r="AN85" s="67"/>
      <c r="AO85" s="67"/>
      <c r="AP85" s="67"/>
      <c r="AQ85" s="67"/>
      <c r="AR85" s="67"/>
      <c r="AS85" s="67"/>
      <c r="AT85" s="67"/>
      <c r="AU85" s="67"/>
      <c r="AV85" s="67"/>
      <c r="AW85" s="67"/>
      <c r="AX85" s="67"/>
      <c r="AY85" s="67"/>
      <c r="AZ85" s="67"/>
      <c r="BA85" s="67"/>
      <c r="BB85" s="67"/>
      <c r="BC85" s="67"/>
      <c r="BD85" s="67"/>
      <c r="BE85" s="67"/>
      <c r="BF85" s="67"/>
      <c r="BG85" s="67"/>
      <c r="BH85" s="67"/>
      <c r="BI85" s="67"/>
      <c r="BJ85" s="67"/>
      <c r="BK85" s="67"/>
      <c r="BL85" s="67"/>
      <c r="BM85" s="67"/>
      <c r="BN85" s="67"/>
      <c r="BO85" s="67"/>
      <c r="BP85" s="67"/>
      <c r="BQ85" s="67"/>
      <c r="BR85" s="67"/>
      <c r="BS85" s="67"/>
      <c r="BT85" s="67"/>
      <c r="BU85" s="67"/>
      <c r="BV85" s="67"/>
      <c r="BW85" s="67"/>
      <c r="BX85" s="67"/>
      <c r="BY85" s="67"/>
      <c r="BZ85" s="67"/>
      <c r="CA85" s="67"/>
      <c r="CB85" s="67"/>
      <c r="CC85" s="67"/>
      <c r="CD85" s="6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c r="EM85" s="67"/>
      <c r="EN85" s="67"/>
      <c r="EO85" s="67"/>
      <c r="EP85" s="67"/>
      <c r="EQ85" s="67"/>
      <c r="ER85" s="67"/>
      <c r="ES85" s="67"/>
      <c r="ET85" s="67"/>
      <c r="EU85" s="67"/>
      <c r="EV85" s="67"/>
      <c r="EW85" s="67"/>
      <c r="EX85" s="67"/>
      <c r="EY85" s="67"/>
      <c r="EZ85" s="67"/>
      <c r="FA85" s="67"/>
      <c r="FB85" s="67"/>
      <c r="FC85" s="67"/>
      <c r="FD85" s="67"/>
      <c r="FE85" s="67"/>
      <c r="FF85" s="67"/>
      <c r="FG85" s="67"/>
      <c r="FH85" s="67"/>
      <c r="FI85" s="67"/>
      <c r="FJ85" s="67"/>
      <c r="FK85" s="67"/>
      <c r="FL85" s="67"/>
      <c r="FM85" s="67"/>
      <c r="FN85" s="67"/>
      <c r="FO85" s="67"/>
      <c r="FP85" s="67"/>
      <c r="FQ85" s="67"/>
      <c r="FR85" s="67"/>
      <c r="FS85" s="67"/>
      <c r="FT85" s="67"/>
      <c r="FU85" s="67"/>
      <c r="FV85" s="67"/>
      <c r="FW85" s="67"/>
      <c r="FX85" s="67"/>
      <c r="FY85" s="67"/>
      <c r="FZ85" s="67"/>
      <c r="GA85" s="67"/>
      <c r="GB85" s="67"/>
      <c r="GC85" s="67"/>
      <c r="GD85" s="67"/>
      <c r="GE85" s="67"/>
      <c r="GF85" s="67"/>
      <c r="GG85" s="67"/>
      <c r="GH85" s="67"/>
      <c r="GI85" s="67"/>
      <c r="GJ85" s="67"/>
      <c r="GK85" s="67"/>
      <c r="GL85" s="67"/>
      <c r="GM85" s="67"/>
      <c r="GN85" s="67"/>
      <c r="GO85" s="67"/>
      <c r="GP85" s="67"/>
      <c r="GQ85" s="67"/>
      <c r="GR85" s="67"/>
      <c r="GS85" s="67"/>
      <c r="GT85" s="67"/>
      <c r="GU85" s="67"/>
      <c r="GV85" s="67"/>
      <c r="GW85" s="67"/>
      <c r="GX85" s="67"/>
      <c r="GY85" s="67"/>
      <c r="GZ85" s="67"/>
      <c r="HA85" s="67"/>
      <c r="HB85" s="67"/>
      <c r="HC85" s="67"/>
      <c r="HD85" s="67"/>
      <c r="HE85" s="67"/>
      <c r="HF85" s="67"/>
      <c r="HG85" s="67"/>
      <c r="HH85" s="67"/>
      <c r="HI85" s="67"/>
      <c r="HJ85" s="67"/>
      <c r="HK85" s="67"/>
      <c r="HL85" s="67"/>
      <c r="HM85" s="67"/>
      <c r="HN85" s="67"/>
      <c r="HO85" s="67"/>
      <c r="HP85" s="67"/>
      <c r="HQ85" s="67"/>
      <c r="HR85" s="67"/>
      <c r="HS85" s="67"/>
      <c r="HT85" s="67"/>
      <c r="HU85" s="67"/>
      <c r="HV85" s="67"/>
      <c r="HW85" s="67"/>
      <c r="HX85" s="67"/>
      <c r="HY85" s="67"/>
      <c r="HZ85" s="67"/>
      <c r="IA85" s="67"/>
      <c r="IB85" s="67"/>
      <c r="IC85" s="67"/>
      <c r="ID85" s="67"/>
      <c r="IE85" s="67"/>
      <c r="IF85" s="67"/>
      <c r="IG85" s="67"/>
      <c r="IH85" s="67"/>
      <c r="II85" s="67"/>
      <c r="IJ85" s="67"/>
      <c r="IK85" s="67"/>
      <c r="IL85" s="67"/>
      <c r="IM85" s="67"/>
    </row>
    <row r="86" spans="1:247" ht="16.5" customHeight="1">
      <c r="A86" s="61" t="s">
        <v>359</v>
      </c>
      <c r="B86" s="65" t="s">
        <v>360</v>
      </c>
      <c r="C86" s="114">
        <f>C43-C88+C9+C11+C12+C14+C15+C16-C85</f>
        <v>0</v>
      </c>
      <c r="D86" s="114">
        <f t="shared" ref="D86:H86" si="62">D43-D88+D9+D11+D12+D14+D15+D16-D85</f>
        <v>119474850</v>
      </c>
      <c r="E86" s="114">
        <f t="shared" si="62"/>
        <v>119474850</v>
      </c>
      <c r="F86" s="114">
        <f t="shared" si="62"/>
        <v>119474850</v>
      </c>
      <c r="G86" s="114">
        <f t="shared" si="62"/>
        <v>118311825.20000005</v>
      </c>
      <c r="H86" s="114">
        <f t="shared" si="62"/>
        <v>11573959.979999997</v>
      </c>
      <c r="I86" s="114">
        <f t="shared" ref="I86" si="63">I43-I88+I9+I11+I12+I14+I15+I16-I85</f>
        <v>106737865.22000003</v>
      </c>
      <c r="J86" s="57"/>
      <c r="K86" s="57"/>
      <c r="L86" s="67"/>
      <c r="M86" s="67"/>
      <c r="N86" s="67"/>
      <c r="O86" s="67"/>
      <c r="P86" s="67"/>
      <c r="Q86" s="67"/>
      <c r="R86" s="67"/>
      <c r="S86" s="67"/>
      <c r="T86" s="67"/>
      <c r="U86" s="67"/>
      <c r="V86" s="67"/>
      <c r="W86" s="67"/>
      <c r="X86" s="67"/>
      <c r="Y86" s="67"/>
      <c r="Z86" s="67"/>
      <c r="AA86" s="67"/>
      <c r="AB86" s="67"/>
      <c r="AC86" s="67"/>
      <c r="AD86" s="67"/>
      <c r="AE86" s="67"/>
      <c r="AF86" s="67"/>
      <c r="AG86" s="67"/>
      <c r="AH86" s="67"/>
      <c r="AI86" s="67"/>
      <c r="AJ86" s="67"/>
      <c r="AK86" s="67"/>
      <c r="AL86" s="67"/>
      <c r="AM86" s="67"/>
      <c r="AN86" s="67"/>
      <c r="AO86" s="67"/>
      <c r="AP86" s="67"/>
      <c r="AQ86" s="67"/>
      <c r="AR86" s="67"/>
      <c r="AS86" s="67"/>
      <c r="AT86" s="67"/>
      <c r="AU86" s="67"/>
      <c r="AV86" s="67"/>
      <c r="AW86" s="67"/>
      <c r="AX86" s="67"/>
      <c r="AY86" s="67"/>
      <c r="AZ86" s="67"/>
      <c r="BA86" s="67"/>
      <c r="BB86" s="67"/>
      <c r="BC86" s="67"/>
      <c r="BD86" s="67"/>
      <c r="BE86" s="67"/>
      <c r="BF86" s="67"/>
      <c r="BG86" s="67"/>
      <c r="BH86" s="67"/>
      <c r="BI86" s="67"/>
      <c r="BJ86" s="67"/>
      <c r="BK86" s="67"/>
      <c r="BL86" s="67"/>
      <c r="BM86" s="67"/>
      <c r="BN86" s="67"/>
      <c r="BO86" s="67"/>
      <c r="BP86" s="67"/>
      <c r="BQ86" s="67"/>
      <c r="BR86" s="67"/>
      <c r="BS86" s="67"/>
      <c r="BT86" s="67"/>
      <c r="BU86" s="67"/>
      <c r="BV86" s="67"/>
      <c r="BW86" s="67"/>
      <c r="BX86" s="67"/>
      <c r="BY86" s="67"/>
      <c r="BZ86" s="67"/>
      <c r="CA86" s="67"/>
      <c r="CB86" s="67"/>
      <c r="CC86" s="67"/>
      <c r="CD86" s="6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c r="DT86" s="67"/>
      <c r="DU86" s="67"/>
      <c r="DV86" s="67"/>
      <c r="DW86" s="67"/>
      <c r="DX86" s="67"/>
      <c r="DY86" s="67"/>
      <c r="DZ86" s="67"/>
      <c r="EA86" s="67"/>
      <c r="EB86" s="67"/>
      <c r="EC86" s="67"/>
      <c r="ED86" s="67"/>
      <c r="EE86" s="67"/>
      <c r="EF86" s="67"/>
      <c r="EG86" s="67"/>
      <c r="EH86" s="67"/>
      <c r="EI86" s="67"/>
      <c r="EJ86" s="67"/>
      <c r="EK86" s="67"/>
      <c r="EL86" s="67"/>
      <c r="EM86" s="67"/>
      <c r="EN86" s="67"/>
      <c r="EO86" s="67"/>
      <c r="EP86" s="67"/>
      <c r="EQ86" s="67"/>
      <c r="ER86" s="67"/>
      <c r="ES86" s="67"/>
      <c r="ET86" s="67"/>
      <c r="EU86" s="67"/>
      <c r="EV86" s="67"/>
      <c r="EW86" s="67"/>
      <c r="EX86" s="67"/>
      <c r="EY86" s="67"/>
      <c r="EZ86" s="67"/>
      <c r="FA86" s="67"/>
      <c r="FB86" s="67"/>
      <c r="FC86" s="67"/>
      <c r="FD86" s="67"/>
      <c r="FE86" s="67"/>
      <c r="FF86" s="67"/>
      <c r="FG86" s="67"/>
      <c r="FH86" s="67"/>
      <c r="FI86" s="67"/>
      <c r="FJ86" s="67"/>
      <c r="FK86" s="67"/>
      <c r="FL86" s="67"/>
      <c r="FM86" s="67"/>
      <c r="FN86" s="67"/>
      <c r="FO86" s="67"/>
      <c r="FP86" s="67"/>
      <c r="FQ86" s="67"/>
      <c r="FR86" s="67"/>
      <c r="FS86" s="67"/>
      <c r="FT86" s="67"/>
      <c r="FU86" s="67"/>
      <c r="FV86" s="67"/>
      <c r="FW86" s="67"/>
      <c r="FX86" s="67"/>
      <c r="FY86" s="67"/>
      <c r="FZ86" s="67"/>
      <c r="GA86" s="67"/>
      <c r="GB86" s="67"/>
      <c r="GC86" s="67"/>
      <c r="GD86" s="67"/>
      <c r="GE86" s="67"/>
      <c r="GF86" s="67"/>
      <c r="GG86" s="67"/>
      <c r="GH86" s="67"/>
      <c r="GI86" s="67"/>
      <c r="GJ86" s="67"/>
      <c r="GK86" s="67"/>
      <c r="GL86" s="67"/>
      <c r="GM86" s="67"/>
      <c r="GN86" s="67"/>
      <c r="GO86" s="67"/>
      <c r="GP86" s="67"/>
      <c r="GQ86" s="67"/>
      <c r="GR86" s="67"/>
      <c r="GS86" s="67"/>
      <c r="GT86" s="67"/>
      <c r="GU86" s="67"/>
      <c r="GV86" s="67"/>
      <c r="GW86" s="67"/>
      <c r="GX86" s="67"/>
      <c r="GY86" s="67"/>
      <c r="GZ86" s="67"/>
      <c r="HA86" s="67"/>
      <c r="HB86" s="67"/>
      <c r="HC86" s="67"/>
      <c r="HD86" s="67"/>
      <c r="HE86" s="67"/>
      <c r="HF86" s="67"/>
      <c r="HG86" s="67"/>
      <c r="HH86" s="67"/>
      <c r="HI86" s="67"/>
      <c r="HJ86" s="67"/>
      <c r="HK86" s="67"/>
      <c r="HL86" s="67"/>
      <c r="HM86" s="67"/>
      <c r="HN86" s="67"/>
      <c r="HO86" s="67"/>
      <c r="HP86" s="67"/>
      <c r="HQ86" s="67"/>
      <c r="HR86" s="67"/>
      <c r="HS86" s="67"/>
      <c r="HT86" s="67"/>
      <c r="HU86" s="67"/>
      <c r="HV86" s="67"/>
      <c r="HW86" s="67"/>
      <c r="HX86" s="67"/>
      <c r="HY86" s="67"/>
      <c r="HZ86" s="67"/>
      <c r="IA86" s="67"/>
      <c r="IB86" s="67"/>
      <c r="IC86" s="67"/>
      <c r="ID86" s="67"/>
      <c r="IE86" s="67"/>
      <c r="IF86" s="67"/>
      <c r="IG86" s="67"/>
      <c r="IH86" s="67"/>
      <c r="II86" s="67"/>
      <c r="IJ86" s="67"/>
      <c r="IK86" s="67"/>
      <c r="IL86" s="67"/>
      <c r="IM86" s="67"/>
    </row>
    <row r="87" spans="1:247" ht="16.5" customHeight="1">
      <c r="A87" s="61"/>
      <c r="B87" s="65" t="s">
        <v>361</v>
      </c>
      <c r="C87" s="114"/>
      <c r="D87" s="56"/>
      <c r="E87" s="56"/>
      <c r="F87" s="56"/>
      <c r="G87" s="140">
        <v>-21349</v>
      </c>
      <c r="H87" s="92">
        <f t="shared" ref="H87" si="64">G87-I87</f>
        <v>0</v>
      </c>
      <c r="I87" s="140">
        <v>-21349</v>
      </c>
      <c r="J87" s="57"/>
      <c r="K87" s="5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67"/>
      <c r="AN87" s="67"/>
      <c r="AO87" s="67"/>
      <c r="AP87" s="67"/>
      <c r="AQ87" s="67"/>
      <c r="AR87" s="67"/>
      <c r="AS87" s="67"/>
      <c r="AT87" s="67"/>
      <c r="AU87" s="67"/>
      <c r="AV87" s="67"/>
      <c r="AW87" s="67"/>
      <c r="AX87" s="67"/>
      <c r="AY87" s="67"/>
      <c r="AZ87" s="67"/>
      <c r="BA87" s="67"/>
      <c r="BB87" s="67"/>
      <c r="BC87" s="67"/>
      <c r="BD87" s="67"/>
      <c r="BE87" s="67"/>
      <c r="BF87" s="67"/>
      <c r="BG87" s="67"/>
      <c r="BH87" s="67"/>
      <c r="BI87" s="67"/>
      <c r="BJ87" s="67"/>
      <c r="BK87" s="67"/>
      <c r="BL87" s="67"/>
      <c r="BM87" s="67"/>
      <c r="BN87" s="67"/>
      <c r="BO87" s="67"/>
      <c r="BP87" s="67"/>
      <c r="BQ87" s="67"/>
      <c r="BR87" s="67"/>
      <c r="BS87" s="67"/>
      <c r="BT87" s="67"/>
      <c r="BU87" s="67"/>
      <c r="BV87" s="67"/>
      <c r="BW87" s="67"/>
      <c r="BX87" s="67"/>
      <c r="BY87" s="67"/>
      <c r="BZ87" s="67"/>
      <c r="CA87" s="67"/>
      <c r="CB87" s="67"/>
      <c r="CC87" s="67"/>
      <c r="CD87" s="6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c r="DW87" s="67"/>
      <c r="DX87" s="67"/>
      <c r="DY87" s="67"/>
      <c r="DZ87" s="67"/>
      <c r="EA87" s="67"/>
      <c r="EB87" s="67"/>
      <c r="EC87" s="67"/>
      <c r="ED87" s="67"/>
      <c r="EE87" s="67"/>
      <c r="EF87" s="67"/>
      <c r="EG87" s="67"/>
      <c r="EH87" s="67"/>
      <c r="EI87" s="67"/>
      <c r="EJ87" s="67"/>
      <c r="EK87" s="67"/>
      <c r="EL87" s="67"/>
      <c r="EM87" s="67"/>
      <c r="EN87" s="67"/>
      <c r="EO87" s="67"/>
      <c r="EP87" s="67"/>
      <c r="EQ87" s="67"/>
      <c r="ER87" s="67"/>
      <c r="ES87" s="67"/>
      <c r="ET87" s="67"/>
      <c r="EU87" s="67"/>
      <c r="EV87" s="67"/>
      <c r="EW87" s="67"/>
      <c r="EX87" s="67"/>
      <c r="EY87" s="67"/>
      <c r="EZ87" s="67"/>
      <c r="FA87" s="67"/>
      <c r="FB87" s="67"/>
      <c r="FC87" s="67"/>
      <c r="FD87" s="67"/>
      <c r="FE87" s="67"/>
      <c r="FF87" s="67"/>
      <c r="FG87" s="67"/>
      <c r="FH87" s="67"/>
      <c r="FI87" s="67"/>
      <c r="FJ87" s="67"/>
      <c r="FK87" s="67"/>
      <c r="FL87" s="67"/>
      <c r="FM87" s="67"/>
      <c r="FN87" s="67"/>
      <c r="FO87" s="67"/>
      <c r="FP87" s="67"/>
      <c r="FQ87" s="67"/>
      <c r="FR87" s="67"/>
      <c r="FS87" s="67"/>
      <c r="FT87" s="67"/>
      <c r="FU87" s="67"/>
      <c r="FV87" s="67"/>
      <c r="FW87" s="67"/>
      <c r="FX87" s="67"/>
      <c r="FY87" s="67"/>
      <c r="FZ87" s="67"/>
      <c r="GA87" s="67"/>
      <c r="GB87" s="67"/>
      <c r="GC87" s="67"/>
      <c r="GD87" s="67"/>
      <c r="GE87" s="67"/>
      <c r="GF87" s="67"/>
      <c r="GG87" s="67"/>
      <c r="GH87" s="67"/>
      <c r="GI87" s="67"/>
      <c r="GJ87" s="67"/>
      <c r="GK87" s="67"/>
      <c r="GL87" s="67"/>
      <c r="GM87" s="67"/>
      <c r="GN87" s="67"/>
      <c r="GO87" s="67"/>
      <c r="GP87" s="67"/>
      <c r="GQ87" s="67"/>
      <c r="GR87" s="67"/>
      <c r="GS87" s="67"/>
      <c r="GT87" s="67"/>
      <c r="GU87" s="67"/>
      <c r="GV87" s="67"/>
      <c r="GW87" s="67"/>
      <c r="GX87" s="67"/>
      <c r="GY87" s="67"/>
      <c r="GZ87" s="67"/>
      <c r="HA87" s="67"/>
      <c r="HB87" s="67"/>
      <c r="HC87" s="67"/>
      <c r="HD87" s="67"/>
      <c r="HE87" s="67"/>
      <c r="HF87" s="67"/>
      <c r="HG87" s="67"/>
      <c r="HH87" s="67"/>
      <c r="HI87" s="67"/>
      <c r="HJ87" s="67"/>
      <c r="HK87" s="67"/>
      <c r="HL87" s="67"/>
      <c r="HM87" s="67"/>
      <c r="HN87" s="67"/>
      <c r="HO87" s="67"/>
      <c r="HP87" s="67"/>
      <c r="HQ87" s="67"/>
      <c r="HR87" s="67"/>
      <c r="HS87" s="67"/>
      <c r="HT87" s="67"/>
      <c r="HU87" s="67"/>
      <c r="HV87" s="67"/>
      <c r="HW87" s="67"/>
      <c r="HX87" s="67"/>
      <c r="HY87" s="67"/>
      <c r="HZ87" s="67"/>
      <c r="IA87" s="67"/>
      <c r="IB87" s="67"/>
      <c r="IC87" s="67"/>
      <c r="ID87" s="67"/>
      <c r="IE87" s="67"/>
      <c r="IF87" s="67"/>
      <c r="IG87" s="67"/>
      <c r="IH87" s="67"/>
      <c r="II87" s="67"/>
      <c r="IJ87" s="67"/>
      <c r="IK87" s="67"/>
      <c r="IL87" s="67"/>
      <c r="IM87" s="67"/>
    </row>
    <row r="88" spans="1:247" ht="16.5" customHeight="1">
      <c r="A88" s="61" t="s">
        <v>362</v>
      </c>
      <c r="B88" s="59" t="s">
        <v>363</v>
      </c>
      <c r="C88" s="120">
        <f>+C89+C184+C223+C227+C254+C256</f>
        <v>0</v>
      </c>
      <c r="D88" s="120">
        <f t="shared" ref="D88:H88" si="65">+D89+D184+D223+D227+D254+D256</f>
        <v>348521300</v>
      </c>
      <c r="E88" s="120">
        <f t="shared" si="65"/>
        <v>313524470</v>
      </c>
      <c r="F88" s="120">
        <f t="shared" si="65"/>
        <v>313524470</v>
      </c>
      <c r="G88" s="120">
        <f t="shared" si="65"/>
        <v>311464793.64999998</v>
      </c>
      <c r="H88" s="120">
        <f t="shared" si="65"/>
        <v>28261115.360000007</v>
      </c>
      <c r="I88" s="120">
        <f t="shared" ref="I88" si="66">+I89+I184+I223+I227+I254+I256</f>
        <v>283203678.28999996</v>
      </c>
      <c r="J88" s="57"/>
      <c r="K88" s="57"/>
      <c r="L88" s="67"/>
      <c r="M88" s="67"/>
      <c r="N88" s="67"/>
      <c r="O88" s="67"/>
      <c r="P88" s="67"/>
      <c r="Q88" s="67"/>
      <c r="R88" s="67"/>
      <c r="S88" s="67"/>
      <c r="T88" s="67"/>
      <c r="U88" s="67"/>
      <c r="V88" s="67"/>
      <c r="W88" s="67"/>
      <c r="X88" s="67"/>
      <c r="Y88" s="67"/>
      <c r="Z88" s="67"/>
      <c r="AA88" s="67"/>
      <c r="AB88" s="67"/>
      <c r="AC88" s="67"/>
      <c r="AD88" s="67"/>
      <c r="AE88" s="67"/>
      <c r="AF88" s="67"/>
      <c r="AG88" s="67"/>
      <c r="AH88" s="67"/>
      <c r="AI88" s="67"/>
      <c r="AJ88" s="67"/>
      <c r="AK88" s="67"/>
      <c r="AL88" s="67"/>
      <c r="AM88" s="67"/>
      <c r="AN88" s="67"/>
      <c r="AO88" s="67"/>
      <c r="AP88" s="67"/>
      <c r="AQ88" s="67"/>
      <c r="AR88" s="67"/>
      <c r="AS88" s="67"/>
      <c r="AT88" s="67"/>
      <c r="AU88" s="67"/>
      <c r="AV88" s="67"/>
      <c r="AW88" s="67"/>
      <c r="AX88" s="67"/>
      <c r="AY88" s="67"/>
      <c r="AZ88" s="67"/>
      <c r="BA88" s="67"/>
      <c r="BB88" s="67"/>
      <c r="BC88" s="67"/>
      <c r="BD88" s="67"/>
      <c r="BE88" s="67"/>
      <c r="BF88" s="67"/>
      <c r="BG88" s="67"/>
      <c r="BH88" s="67"/>
      <c r="BI88" s="67"/>
      <c r="BJ88" s="67"/>
      <c r="BK88" s="67"/>
      <c r="BL88" s="67"/>
      <c r="BM88" s="67"/>
      <c r="BN88" s="67"/>
      <c r="BO88" s="67"/>
      <c r="BP88" s="67"/>
      <c r="BQ88" s="67"/>
      <c r="BR88" s="67"/>
      <c r="BS88" s="67"/>
      <c r="BT88" s="67"/>
      <c r="BU88" s="67"/>
      <c r="BV88" s="67"/>
      <c r="BW88" s="67"/>
      <c r="BX88" s="67"/>
      <c r="BY88" s="67"/>
      <c r="BZ88" s="67"/>
      <c r="CA88" s="67"/>
      <c r="CB88" s="67"/>
      <c r="CC88" s="67"/>
      <c r="CD88" s="67"/>
      <c r="CE88" s="67"/>
      <c r="CF88" s="67"/>
      <c r="CG88" s="67"/>
      <c r="CH88" s="67"/>
      <c r="CI88" s="67"/>
      <c r="CJ88" s="67"/>
      <c r="CK88" s="67"/>
      <c r="CL88" s="67"/>
      <c r="CM88" s="67"/>
      <c r="CN88" s="67"/>
      <c r="CO88" s="67"/>
      <c r="CP88" s="67"/>
      <c r="CQ88" s="67"/>
      <c r="CR88" s="67"/>
      <c r="CS88" s="67"/>
      <c r="CT88" s="67"/>
      <c r="CU88" s="67"/>
      <c r="CV88" s="67"/>
      <c r="CW88" s="67"/>
      <c r="CX88" s="67"/>
      <c r="CY88" s="67"/>
      <c r="CZ88" s="67"/>
      <c r="DA88" s="67"/>
      <c r="DB88" s="67"/>
      <c r="DC88" s="67"/>
      <c r="DD88" s="67"/>
      <c r="DE88" s="67"/>
      <c r="DF88" s="67"/>
      <c r="DG88" s="67"/>
      <c r="DH88" s="67"/>
      <c r="DI88" s="67"/>
      <c r="DJ88" s="67"/>
      <c r="DK88" s="67"/>
      <c r="DL88" s="67"/>
      <c r="DM88" s="67"/>
      <c r="DN88" s="67"/>
      <c r="DO88" s="67"/>
      <c r="DP88" s="67"/>
      <c r="DQ88" s="67"/>
      <c r="DR88" s="67"/>
      <c r="DS88" s="67"/>
      <c r="DT88" s="67"/>
      <c r="DU88" s="67"/>
      <c r="DV88" s="67"/>
      <c r="DW88" s="67"/>
      <c r="DX88" s="67"/>
      <c r="DY88" s="67"/>
      <c r="DZ88" s="67"/>
      <c r="EA88" s="67"/>
      <c r="EB88" s="67"/>
      <c r="EC88" s="67"/>
      <c r="ED88" s="67"/>
      <c r="EE88" s="67"/>
      <c r="EF88" s="67"/>
      <c r="EG88" s="67"/>
      <c r="EH88" s="67"/>
      <c r="EI88" s="67"/>
      <c r="EJ88" s="67"/>
      <c r="EK88" s="67"/>
      <c r="EL88" s="67"/>
      <c r="EM88" s="67"/>
      <c r="EN88" s="67"/>
      <c r="EO88" s="67"/>
      <c r="EP88" s="67"/>
      <c r="EQ88" s="67"/>
      <c r="ER88" s="67"/>
      <c r="ES88" s="67"/>
      <c r="ET88" s="67"/>
      <c r="EU88" s="67"/>
      <c r="EV88" s="67"/>
      <c r="EW88" s="67"/>
      <c r="EX88" s="67"/>
      <c r="EY88" s="67"/>
      <c r="EZ88" s="67"/>
      <c r="FA88" s="67"/>
      <c r="FB88" s="67"/>
      <c r="FC88" s="67"/>
      <c r="FD88" s="67"/>
      <c r="FE88" s="67"/>
      <c r="FF88" s="67"/>
      <c r="FG88" s="67"/>
      <c r="FH88" s="67"/>
      <c r="FI88" s="67"/>
      <c r="FJ88" s="67"/>
      <c r="FK88" s="67"/>
      <c r="FL88" s="67"/>
      <c r="FM88" s="67"/>
      <c r="FN88" s="67"/>
      <c r="FO88" s="67"/>
      <c r="FP88" s="67"/>
      <c r="FQ88" s="67"/>
      <c r="FR88" s="67"/>
      <c r="FS88" s="67"/>
      <c r="FT88" s="67"/>
      <c r="FU88" s="67"/>
      <c r="FV88" s="67"/>
      <c r="FW88" s="67"/>
      <c r="FX88" s="67"/>
      <c r="FY88" s="67"/>
      <c r="FZ88" s="67"/>
      <c r="GA88" s="67"/>
      <c r="GB88" s="67"/>
      <c r="GC88" s="67"/>
      <c r="GD88" s="67"/>
      <c r="GE88" s="67"/>
      <c r="GF88" s="67"/>
      <c r="GG88" s="67"/>
      <c r="GH88" s="67"/>
      <c r="GI88" s="67"/>
      <c r="GJ88" s="67"/>
      <c r="GK88" s="67"/>
      <c r="GL88" s="67"/>
      <c r="GM88" s="67"/>
      <c r="GN88" s="67"/>
      <c r="GO88" s="67"/>
      <c r="GP88" s="67"/>
      <c r="GQ88" s="67"/>
      <c r="GR88" s="67"/>
      <c r="GS88" s="67"/>
      <c r="GT88" s="67"/>
      <c r="GU88" s="67"/>
      <c r="GV88" s="67"/>
      <c r="GW88" s="67"/>
      <c r="GX88" s="67"/>
      <c r="GY88" s="67"/>
      <c r="GZ88" s="67"/>
      <c r="HA88" s="67"/>
      <c r="HB88" s="67"/>
      <c r="HC88" s="67"/>
      <c r="HD88" s="67"/>
      <c r="HE88" s="67"/>
      <c r="HF88" s="67"/>
      <c r="HG88" s="67"/>
      <c r="HH88" s="67"/>
      <c r="HI88" s="67"/>
      <c r="HJ88" s="67"/>
      <c r="HK88" s="67"/>
      <c r="HL88" s="67"/>
      <c r="HM88" s="67"/>
      <c r="HN88" s="67"/>
      <c r="HO88" s="67"/>
      <c r="HP88" s="67"/>
      <c r="HQ88" s="67"/>
      <c r="HR88" s="67"/>
      <c r="HS88" s="67"/>
      <c r="HT88" s="67"/>
      <c r="HU88" s="67"/>
      <c r="HV88" s="67"/>
      <c r="HW88" s="67"/>
      <c r="HX88" s="67"/>
      <c r="HY88" s="67"/>
      <c r="HZ88" s="67"/>
      <c r="IA88" s="67"/>
      <c r="IB88" s="67"/>
      <c r="IC88" s="67"/>
      <c r="ID88" s="67"/>
      <c r="IE88" s="67"/>
      <c r="IF88" s="67"/>
      <c r="IG88" s="67"/>
      <c r="IH88" s="67"/>
      <c r="II88" s="67"/>
      <c r="IJ88" s="67"/>
      <c r="IK88" s="67"/>
      <c r="IL88" s="67"/>
      <c r="IM88" s="67"/>
    </row>
    <row r="89" spans="1:247" s="67" customFormat="1" ht="16.5" customHeight="1">
      <c r="A89" s="54" t="s">
        <v>364</v>
      </c>
      <c r="B89" s="59" t="s">
        <v>365</v>
      </c>
      <c r="C89" s="115">
        <f>+C90+C107+C144+C176+C180</f>
        <v>0</v>
      </c>
      <c r="D89" s="115">
        <f t="shared" ref="D89:H89" si="67">+D90+D107+D144+D176+D180</f>
        <v>151934670</v>
      </c>
      <c r="E89" s="115">
        <f t="shared" si="67"/>
        <v>152236680</v>
      </c>
      <c r="F89" s="115">
        <f t="shared" si="67"/>
        <v>152236680</v>
      </c>
      <c r="G89" s="115">
        <f t="shared" si="67"/>
        <v>151703122.25999999</v>
      </c>
      <c r="H89" s="115">
        <f t="shared" si="67"/>
        <v>16007147.92</v>
      </c>
      <c r="I89" s="115">
        <f t="shared" ref="I89" si="68">+I90+I107+I144+I176+I180</f>
        <v>135695974.34</v>
      </c>
      <c r="J89" s="57"/>
      <c r="K89" s="57"/>
    </row>
    <row r="90" spans="1:247" s="67" customFormat="1" ht="16.5" customHeight="1">
      <c r="A90" s="61" t="s">
        <v>366</v>
      </c>
      <c r="B90" s="59" t="s">
        <v>367</v>
      </c>
      <c r="C90" s="114">
        <f>+C91+C104+C105+C95+C98+C92+C93+C94</f>
        <v>0</v>
      </c>
      <c r="D90" s="114">
        <f t="shared" ref="D90:H90" si="69">+D91+D104+D105+D95+D98+D92+D93+D94</f>
        <v>70684620</v>
      </c>
      <c r="E90" s="114">
        <f t="shared" si="69"/>
        <v>73931960</v>
      </c>
      <c r="F90" s="114">
        <f t="shared" si="69"/>
        <v>73931960</v>
      </c>
      <c r="G90" s="114">
        <f t="shared" si="69"/>
        <v>73398402.25999999</v>
      </c>
      <c r="H90" s="114">
        <f t="shared" si="69"/>
        <v>8918993.2599999998</v>
      </c>
      <c r="I90" s="114">
        <f t="shared" ref="I90" si="70">+I91+I104+I105+I95+I98+I92+I93+I94</f>
        <v>64479409</v>
      </c>
      <c r="J90" s="57"/>
      <c r="K90" s="57"/>
    </row>
    <row r="91" spans="1:247" s="67" customFormat="1" ht="16.5" customHeight="1">
      <c r="A91" s="61"/>
      <c r="B91" s="62" t="s">
        <v>368</v>
      </c>
      <c r="C91" s="116"/>
      <c r="D91" s="56">
        <v>61150260</v>
      </c>
      <c r="E91" s="56">
        <v>64971790</v>
      </c>
      <c r="F91" s="56">
        <v>64971790</v>
      </c>
      <c r="G91" s="92">
        <v>64971790</v>
      </c>
      <c r="H91" s="92">
        <f t="shared" ref="H91" si="71">G91-I91</f>
        <v>7998860</v>
      </c>
      <c r="I91" s="92">
        <v>56972930</v>
      </c>
      <c r="J91" s="57"/>
      <c r="K91" s="57"/>
    </row>
    <row r="92" spans="1:247" s="67" customFormat="1" ht="45">
      <c r="A92" s="61"/>
      <c r="B92" s="62" t="s">
        <v>369</v>
      </c>
      <c r="C92" s="116"/>
      <c r="D92" s="56"/>
      <c r="E92" s="56"/>
      <c r="F92" s="56"/>
      <c r="G92" s="64"/>
      <c r="H92" s="64"/>
      <c r="I92" s="64"/>
      <c r="J92" s="57"/>
      <c r="K92" s="57"/>
    </row>
    <row r="93" spans="1:247" s="67" customFormat="1" ht="60">
      <c r="A93" s="61"/>
      <c r="B93" s="62" t="s">
        <v>370</v>
      </c>
      <c r="C93" s="116"/>
      <c r="D93" s="56"/>
      <c r="E93" s="56"/>
      <c r="F93" s="56"/>
      <c r="G93" s="64"/>
      <c r="H93" s="64"/>
      <c r="I93" s="64"/>
      <c r="J93" s="57"/>
      <c r="K93" s="57"/>
    </row>
    <row r="94" spans="1:247" s="67" customFormat="1" ht="45">
      <c r="A94" s="61"/>
      <c r="B94" s="62" t="s">
        <v>524</v>
      </c>
      <c r="C94" s="116"/>
      <c r="D94" s="56">
        <v>441210</v>
      </c>
      <c r="E94" s="56">
        <v>441210</v>
      </c>
      <c r="F94" s="56">
        <v>441210</v>
      </c>
      <c r="G94" s="64"/>
      <c r="H94" s="64"/>
      <c r="I94" s="64"/>
      <c r="J94" s="57"/>
      <c r="K94" s="57"/>
    </row>
    <row r="95" spans="1:247" s="67" customFormat="1" ht="16.5" customHeight="1">
      <c r="A95" s="61"/>
      <c r="B95" s="62" t="s">
        <v>371</v>
      </c>
      <c r="C95" s="116">
        <f t="shared" ref="C95:H95" si="72">C96+C97</f>
        <v>0</v>
      </c>
      <c r="D95" s="116">
        <f t="shared" si="72"/>
        <v>0</v>
      </c>
      <c r="E95" s="116">
        <f t="shared" si="72"/>
        <v>0</v>
      </c>
      <c r="F95" s="116">
        <f t="shared" si="72"/>
        <v>0</v>
      </c>
      <c r="G95" s="116">
        <f t="shared" si="72"/>
        <v>0</v>
      </c>
      <c r="H95" s="116">
        <f t="shared" si="72"/>
        <v>0</v>
      </c>
      <c r="I95" s="116">
        <f t="shared" ref="I95" si="73">I96+I97</f>
        <v>0</v>
      </c>
      <c r="J95" s="57"/>
      <c r="K95" s="57"/>
    </row>
    <row r="96" spans="1:247" s="67" customFormat="1" ht="16.5" customHeight="1">
      <c r="A96" s="61"/>
      <c r="B96" s="62" t="s">
        <v>372</v>
      </c>
      <c r="C96" s="116"/>
      <c r="D96" s="56"/>
      <c r="E96" s="56"/>
      <c r="F96" s="56"/>
      <c r="G96" s="64"/>
      <c r="H96" s="64"/>
      <c r="I96" s="64"/>
      <c r="J96" s="57"/>
      <c r="K96" s="57"/>
    </row>
    <row r="97" spans="1:248" s="67" customFormat="1" ht="60">
      <c r="A97" s="61"/>
      <c r="B97" s="62" t="s">
        <v>370</v>
      </c>
      <c r="C97" s="116"/>
      <c r="D97" s="56"/>
      <c r="E97" s="56"/>
      <c r="F97" s="56"/>
      <c r="G97" s="64"/>
      <c r="H97" s="64"/>
      <c r="I97" s="64"/>
      <c r="J97" s="57"/>
      <c r="K97" s="57"/>
    </row>
    <row r="98" spans="1:248" s="67" customFormat="1" ht="16.5" customHeight="1">
      <c r="A98" s="61"/>
      <c r="B98" s="76" t="s">
        <v>373</v>
      </c>
      <c r="C98" s="116">
        <f t="shared" ref="C98:G98" si="74">C99+C102+C103</f>
        <v>0</v>
      </c>
      <c r="D98" s="116">
        <f t="shared" si="74"/>
        <v>8293650</v>
      </c>
      <c r="E98" s="116">
        <f t="shared" si="74"/>
        <v>7755590</v>
      </c>
      <c r="F98" s="116">
        <f t="shared" si="74"/>
        <v>7755590</v>
      </c>
      <c r="G98" s="116">
        <f t="shared" si="74"/>
        <v>7736825.8499999996</v>
      </c>
      <c r="H98" s="116">
        <f t="shared" ref="H98:I98" si="75">H99+H102+H103</f>
        <v>841184.07000000007</v>
      </c>
      <c r="I98" s="116">
        <f t="shared" si="75"/>
        <v>6895641.7800000003</v>
      </c>
      <c r="J98" s="57"/>
      <c r="K98" s="57"/>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c r="AY98" s="41"/>
      <c r="AZ98" s="41"/>
      <c r="BA98" s="41"/>
      <c r="BB98" s="41"/>
      <c r="BC98" s="41"/>
      <c r="BD98" s="41"/>
      <c r="BE98" s="41"/>
      <c r="BF98" s="41"/>
      <c r="BG98" s="41"/>
      <c r="BH98" s="41"/>
      <c r="BI98" s="41"/>
      <c r="BJ98" s="41"/>
      <c r="BK98" s="41"/>
      <c r="BL98" s="41"/>
      <c r="BM98" s="41"/>
      <c r="BN98" s="41"/>
      <c r="BO98" s="41"/>
      <c r="BP98" s="41"/>
      <c r="BQ98" s="41"/>
      <c r="BR98" s="41"/>
      <c r="BS98" s="41"/>
      <c r="BT98" s="41"/>
      <c r="BU98" s="41"/>
      <c r="BV98" s="41"/>
      <c r="BW98" s="41"/>
      <c r="BX98" s="41"/>
      <c r="BY98" s="41"/>
      <c r="BZ98" s="41"/>
      <c r="CA98" s="41"/>
      <c r="CB98" s="41"/>
      <c r="CC98" s="41"/>
      <c r="CD98" s="41"/>
      <c r="CE98" s="41"/>
      <c r="CF98" s="41"/>
      <c r="CG98" s="41"/>
      <c r="CH98" s="41"/>
      <c r="CI98" s="41"/>
      <c r="CJ98" s="41"/>
      <c r="CK98" s="41"/>
      <c r="CL98" s="41"/>
      <c r="CM98" s="41"/>
      <c r="CN98" s="41"/>
      <c r="CO98" s="41"/>
      <c r="CP98" s="41"/>
      <c r="CQ98" s="41"/>
      <c r="CR98" s="41"/>
      <c r="CS98" s="41"/>
      <c r="CT98" s="41"/>
      <c r="CU98" s="41"/>
      <c r="CV98" s="41"/>
      <c r="CW98" s="41"/>
      <c r="CX98" s="41"/>
      <c r="CY98" s="41"/>
      <c r="CZ98" s="41"/>
      <c r="DA98" s="41"/>
      <c r="DB98" s="41"/>
      <c r="DC98" s="41"/>
      <c r="DD98" s="41"/>
      <c r="DE98" s="41"/>
      <c r="DF98" s="41"/>
      <c r="DG98" s="41"/>
      <c r="DH98" s="41"/>
      <c r="DI98" s="41"/>
      <c r="DJ98" s="41"/>
      <c r="DK98" s="41"/>
      <c r="DL98" s="41"/>
      <c r="DM98" s="41"/>
      <c r="DN98" s="41"/>
      <c r="DO98" s="41"/>
      <c r="DP98" s="41"/>
      <c r="DQ98" s="41"/>
      <c r="DR98" s="41"/>
      <c r="DS98" s="41"/>
      <c r="DT98" s="41"/>
      <c r="DU98" s="41"/>
      <c r="DV98" s="41"/>
      <c r="DW98" s="41"/>
      <c r="DX98" s="41"/>
      <c r="DY98" s="41"/>
      <c r="DZ98" s="41"/>
      <c r="EA98" s="41"/>
      <c r="EB98" s="41"/>
      <c r="EC98" s="41"/>
      <c r="ED98" s="41"/>
      <c r="EE98" s="41"/>
      <c r="EF98" s="41"/>
      <c r="EG98" s="41"/>
      <c r="EH98" s="41"/>
      <c r="EI98" s="41"/>
      <c r="EJ98" s="41"/>
      <c r="EK98" s="41"/>
      <c r="EL98" s="41"/>
      <c r="EM98" s="41"/>
      <c r="EN98" s="41"/>
      <c r="EO98" s="41"/>
      <c r="EP98" s="41"/>
      <c r="EQ98" s="41"/>
      <c r="ER98" s="41"/>
      <c r="ES98" s="41"/>
      <c r="ET98" s="41"/>
      <c r="EU98" s="41"/>
      <c r="EV98" s="41"/>
      <c r="EW98" s="41"/>
      <c r="EX98" s="41"/>
      <c r="EY98" s="41"/>
      <c r="EZ98" s="41"/>
      <c r="FA98" s="41"/>
      <c r="FB98" s="41"/>
      <c r="FC98" s="41"/>
      <c r="FD98" s="41"/>
      <c r="FE98" s="41"/>
      <c r="FF98" s="41"/>
      <c r="FG98" s="41"/>
      <c r="FH98" s="41"/>
      <c r="FI98" s="41"/>
      <c r="FJ98" s="41"/>
      <c r="FK98" s="41"/>
      <c r="FL98" s="41"/>
      <c r="FM98" s="41"/>
      <c r="FN98" s="41"/>
      <c r="FO98" s="41"/>
      <c r="FP98" s="41"/>
      <c r="FQ98" s="41"/>
      <c r="FR98" s="41"/>
      <c r="FS98" s="41"/>
      <c r="FT98" s="41"/>
      <c r="FU98" s="41"/>
      <c r="FV98" s="41"/>
      <c r="FW98" s="41"/>
      <c r="FX98" s="41"/>
      <c r="FY98" s="41"/>
      <c r="FZ98" s="41"/>
      <c r="GA98" s="41"/>
      <c r="GB98" s="41"/>
      <c r="GC98" s="41"/>
      <c r="GD98" s="41"/>
      <c r="GE98" s="41"/>
      <c r="GF98" s="41"/>
      <c r="GG98" s="41"/>
      <c r="GH98" s="41"/>
      <c r="GI98" s="41"/>
      <c r="GJ98" s="41"/>
      <c r="GK98" s="41"/>
      <c r="GL98" s="41"/>
      <c r="GM98" s="41"/>
      <c r="GN98" s="41"/>
      <c r="GO98" s="41"/>
      <c r="GP98" s="41"/>
      <c r="GQ98" s="41"/>
      <c r="GR98" s="41"/>
      <c r="GS98" s="41"/>
      <c r="GT98" s="41"/>
      <c r="GU98" s="41"/>
      <c r="GV98" s="41"/>
      <c r="GW98" s="41"/>
      <c r="GX98" s="41"/>
      <c r="GY98" s="41"/>
      <c r="GZ98" s="41"/>
      <c r="HA98" s="41"/>
      <c r="HB98" s="41"/>
      <c r="HC98" s="41"/>
      <c r="HD98" s="41"/>
      <c r="HE98" s="41"/>
      <c r="HF98" s="41"/>
      <c r="HG98" s="41"/>
      <c r="HH98" s="41"/>
      <c r="HI98" s="41"/>
      <c r="HJ98" s="41"/>
      <c r="HK98" s="41"/>
      <c r="HL98" s="41"/>
      <c r="HM98" s="41"/>
      <c r="HN98" s="41"/>
      <c r="HO98" s="41"/>
      <c r="HP98" s="41"/>
      <c r="HQ98" s="41"/>
      <c r="HR98" s="41"/>
      <c r="HS98" s="41"/>
      <c r="HT98" s="41"/>
      <c r="HU98" s="41"/>
      <c r="HV98" s="41"/>
      <c r="HW98" s="41"/>
      <c r="HX98" s="41"/>
      <c r="HY98" s="41"/>
      <c r="HZ98" s="41"/>
      <c r="IA98" s="41"/>
      <c r="IB98" s="41"/>
      <c r="IC98" s="41"/>
      <c r="ID98" s="41"/>
      <c r="IE98" s="41"/>
      <c r="IF98" s="41"/>
      <c r="IG98" s="41"/>
      <c r="IH98" s="41"/>
      <c r="II98" s="41"/>
      <c r="IJ98" s="41"/>
      <c r="IK98" s="41"/>
      <c r="IL98" s="41"/>
      <c r="IM98" s="41"/>
    </row>
    <row r="99" spans="1:248" s="67" customFormat="1" ht="30">
      <c r="A99" s="61"/>
      <c r="B99" s="62" t="s">
        <v>374</v>
      </c>
      <c r="C99" s="116">
        <f t="shared" ref="C99:G99" si="76">C100+C101</f>
        <v>0</v>
      </c>
      <c r="D99" s="116">
        <f t="shared" si="76"/>
        <v>7848970</v>
      </c>
      <c r="E99" s="116">
        <f t="shared" si="76"/>
        <v>7333600</v>
      </c>
      <c r="F99" s="116">
        <f t="shared" si="76"/>
        <v>7333600</v>
      </c>
      <c r="G99" s="116">
        <f t="shared" si="76"/>
        <v>7333600</v>
      </c>
      <c r="H99" s="116">
        <f t="shared" ref="H99:I99" si="77">H100+H101</f>
        <v>794220</v>
      </c>
      <c r="I99" s="116">
        <f t="shared" si="77"/>
        <v>6539380</v>
      </c>
      <c r="J99" s="57"/>
      <c r="K99" s="57"/>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c r="AV99" s="41"/>
      <c r="AW99" s="41"/>
      <c r="AX99" s="41"/>
      <c r="AY99" s="41"/>
      <c r="AZ99" s="41"/>
      <c r="BA99" s="41"/>
      <c r="BB99" s="41"/>
      <c r="BC99" s="41"/>
      <c r="BD99" s="41"/>
      <c r="BE99" s="41"/>
      <c r="BF99" s="41"/>
      <c r="BG99" s="41"/>
      <c r="BH99" s="41"/>
      <c r="BI99" s="41"/>
      <c r="BJ99" s="41"/>
      <c r="BK99" s="41"/>
      <c r="BL99" s="41"/>
      <c r="BM99" s="41"/>
      <c r="BN99" s="41"/>
      <c r="BO99" s="41"/>
      <c r="BP99" s="41"/>
      <c r="BQ99" s="41"/>
      <c r="BR99" s="41"/>
      <c r="BS99" s="41"/>
      <c r="BT99" s="41"/>
      <c r="BU99" s="41"/>
      <c r="BV99" s="41"/>
      <c r="BW99" s="41"/>
      <c r="BX99" s="41"/>
      <c r="BY99" s="41"/>
      <c r="BZ99" s="41"/>
      <c r="CA99" s="41"/>
      <c r="CB99" s="41"/>
      <c r="CC99" s="41"/>
      <c r="CD99" s="41"/>
      <c r="CE99" s="41"/>
      <c r="CF99" s="41"/>
      <c r="CG99" s="41"/>
      <c r="CH99" s="41"/>
      <c r="CI99" s="41"/>
      <c r="CJ99" s="41"/>
      <c r="CK99" s="41"/>
      <c r="CL99" s="41"/>
      <c r="CM99" s="41"/>
      <c r="CN99" s="41"/>
      <c r="CO99" s="41"/>
      <c r="CP99" s="41"/>
      <c r="CQ99" s="41"/>
      <c r="CR99" s="41"/>
      <c r="CS99" s="41"/>
      <c r="CT99" s="41"/>
      <c r="CU99" s="41"/>
      <c r="CV99" s="41"/>
      <c r="CW99" s="41"/>
      <c r="CX99" s="41"/>
      <c r="CY99" s="41"/>
      <c r="CZ99" s="41"/>
      <c r="DA99" s="41"/>
      <c r="DB99" s="41"/>
      <c r="DC99" s="41"/>
      <c r="DD99" s="41"/>
      <c r="DE99" s="41"/>
      <c r="DF99" s="41"/>
      <c r="DG99" s="41"/>
      <c r="DH99" s="41"/>
      <c r="DI99" s="41"/>
      <c r="DJ99" s="41"/>
      <c r="DK99" s="41"/>
      <c r="DL99" s="41"/>
      <c r="DM99" s="41"/>
      <c r="DN99" s="41"/>
      <c r="DO99" s="41"/>
      <c r="DP99" s="41"/>
      <c r="DQ99" s="41"/>
      <c r="DR99" s="41"/>
      <c r="DS99" s="41"/>
      <c r="DT99" s="41"/>
      <c r="DU99" s="41"/>
      <c r="DV99" s="41"/>
      <c r="DW99" s="41"/>
      <c r="DX99" s="41"/>
      <c r="DY99" s="41"/>
      <c r="DZ99" s="41"/>
      <c r="EA99" s="41"/>
      <c r="EB99" s="41"/>
      <c r="EC99" s="41"/>
      <c r="ED99" s="41"/>
      <c r="EE99" s="41"/>
      <c r="EF99" s="41"/>
      <c r="EG99" s="41"/>
      <c r="EH99" s="41"/>
      <c r="EI99" s="41"/>
      <c r="EJ99" s="41"/>
      <c r="EK99" s="41"/>
      <c r="EL99" s="41"/>
      <c r="EM99" s="41"/>
      <c r="EN99" s="41"/>
      <c r="EO99" s="41"/>
      <c r="EP99" s="41"/>
      <c r="EQ99" s="41"/>
      <c r="ER99" s="41"/>
      <c r="ES99" s="41"/>
      <c r="ET99" s="41"/>
      <c r="EU99" s="41"/>
      <c r="EV99" s="41"/>
      <c r="EW99" s="41"/>
      <c r="EX99" s="41"/>
      <c r="EY99" s="41"/>
      <c r="EZ99" s="41"/>
      <c r="FA99" s="41"/>
      <c r="FB99" s="41"/>
      <c r="FC99" s="41"/>
      <c r="FD99" s="41"/>
      <c r="FE99" s="41"/>
      <c r="FF99" s="41"/>
      <c r="FG99" s="41"/>
      <c r="FH99" s="41"/>
      <c r="FI99" s="41"/>
      <c r="FJ99" s="41"/>
      <c r="FK99" s="41"/>
      <c r="FL99" s="41"/>
      <c r="FM99" s="41"/>
      <c r="FN99" s="41"/>
      <c r="FO99" s="41"/>
      <c r="FP99" s="41"/>
      <c r="FQ99" s="41"/>
      <c r="FR99" s="41"/>
      <c r="FS99" s="41"/>
      <c r="FT99" s="41"/>
      <c r="FU99" s="41"/>
      <c r="FV99" s="41"/>
      <c r="FW99" s="41"/>
      <c r="FX99" s="41"/>
      <c r="FY99" s="41"/>
      <c r="FZ99" s="41"/>
      <c r="GA99" s="41"/>
      <c r="GB99" s="41"/>
      <c r="GC99" s="41"/>
      <c r="GD99" s="41"/>
      <c r="GE99" s="41"/>
      <c r="GF99" s="41"/>
      <c r="GG99" s="41"/>
      <c r="GH99" s="41"/>
      <c r="GI99" s="41"/>
      <c r="GJ99" s="41"/>
      <c r="GK99" s="41"/>
      <c r="GL99" s="41"/>
      <c r="GM99" s="41"/>
      <c r="GN99" s="41"/>
      <c r="GO99" s="41"/>
      <c r="GP99" s="41"/>
      <c r="GQ99" s="41"/>
      <c r="GR99" s="41"/>
      <c r="GS99" s="41"/>
      <c r="GT99" s="41"/>
      <c r="GU99" s="41"/>
      <c r="GV99" s="41"/>
      <c r="GW99" s="41"/>
      <c r="GX99" s="41"/>
      <c r="GY99" s="41"/>
      <c r="GZ99" s="41"/>
      <c r="HA99" s="41"/>
      <c r="HB99" s="41"/>
      <c r="HC99" s="41"/>
      <c r="HD99" s="41"/>
      <c r="HE99" s="41"/>
      <c r="HF99" s="41"/>
      <c r="HG99" s="41"/>
      <c r="HH99" s="41"/>
      <c r="HI99" s="41"/>
      <c r="HJ99" s="41"/>
      <c r="HK99" s="41"/>
      <c r="HL99" s="41"/>
      <c r="HM99" s="41"/>
      <c r="HN99" s="41"/>
      <c r="HO99" s="41"/>
      <c r="HP99" s="41"/>
      <c r="HQ99" s="41"/>
      <c r="HR99" s="41"/>
      <c r="HS99" s="41"/>
      <c r="HT99" s="41"/>
      <c r="HU99" s="41"/>
      <c r="HV99" s="41"/>
      <c r="HW99" s="41"/>
      <c r="HX99" s="41"/>
      <c r="HY99" s="41"/>
      <c r="HZ99" s="41"/>
      <c r="IA99" s="41"/>
      <c r="IB99" s="41"/>
      <c r="IC99" s="41"/>
      <c r="ID99" s="41"/>
      <c r="IE99" s="41"/>
      <c r="IF99" s="41"/>
      <c r="IG99" s="41"/>
      <c r="IH99" s="41"/>
      <c r="II99" s="41"/>
      <c r="IJ99" s="41"/>
      <c r="IK99" s="41"/>
      <c r="IL99" s="41"/>
      <c r="IM99" s="41"/>
    </row>
    <row r="100" spans="1:248">
      <c r="A100" s="61"/>
      <c r="B100" s="62" t="s">
        <v>372</v>
      </c>
      <c r="C100" s="116"/>
      <c r="D100" s="56">
        <v>7848970</v>
      </c>
      <c r="E100" s="56">
        <v>7333600</v>
      </c>
      <c r="F100" s="56">
        <v>7333600</v>
      </c>
      <c r="G100" s="92">
        <v>7333600</v>
      </c>
      <c r="H100" s="92">
        <f t="shared" ref="H100" si="78">G100-I100</f>
        <v>794220</v>
      </c>
      <c r="I100" s="92">
        <v>6539380</v>
      </c>
      <c r="J100" s="57"/>
      <c r="K100" s="57"/>
      <c r="L100" s="67"/>
      <c r="IN100" s="67"/>
    </row>
    <row r="101" spans="1:248" ht="60">
      <c r="A101" s="61"/>
      <c r="B101" s="62" t="s">
        <v>370</v>
      </c>
      <c r="C101" s="116"/>
      <c r="D101" s="56"/>
      <c r="E101" s="56"/>
      <c r="F101" s="56"/>
      <c r="G101" s="92"/>
      <c r="H101" s="64"/>
      <c r="I101" s="92"/>
      <c r="J101" s="57"/>
      <c r="K101" s="57"/>
      <c r="L101" s="67"/>
      <c r="IN101" s="67"/>
    </row>
    <row r="102" spans="1:248" ht="60">
      <c r="A102" s="61"/>
      <c r="B102" s="62" t="s">
        <v>375</v>
      </c>
      <c r="C102" s="116"/>
      <c r="D102" s="56">
        <v>259580</v>
      </c>
      <c r="E102" s="56">
        <v>230340</v>
      </c>
      <c r="F102" s="56">
        <v>230340</v>
      </c>
      <c r="G102" s="92">
        <v>230340</v>
      </c>
      <c r="H102" s="92">
        <f t="shared" ref="H102:H106" si="79">G102-I102</f>
        <v>26740</v>
      </c>
      <c r="I102" s="92">
        <v>203600</v>
      </c>
      <c r="J102" s="57"/>
      <c r="K102" s="57"/>
      <c r="L102" s="67"/>
      <c r="IN102" s="67"/>
    </row>
    <row r="103" spans="1:248" ht="45">
      <c r="A103" s="61"/>
      <c r="B103" s="62" t="s">
        <v>376</v>
      </c>
      <c r="C103" s="116"/>
      <c r="D103" s="56">
        <v>185100</v>
      </c>
      <c r="E103" s="56">
        <v>191650</v>
      </c>
      <c r="F103" s="56">
        <v>191650</v>
      </c>
      <c r="G103" s="92">
        <v>172885.85</v>
      </c>
      <c r="H103" s="92">
        <f t="shared" si="79"/>
        <v>20224.070000000007</v>
      </c>
      <c r="I103" s="92">
        <v>152661.78</v>
      </c>
      <c r="J103" s="57"/>
      <c r="K103" s="57"/>
      <c r="L103" s="67"/>
      <c r="IN103" s="67"/>
    </row>
    <row r="104" spans="1:248" s="58" customFormat="1" ht="16.5" customHeight="1">
      <c r="A104" s="61"/>
      <c r="B104" s="62" t="s">
        <v>377</v>
      </c>
      <c r="C104" s="116"/>
      <c r="D104" s="56">
        <v>7000</v>
      </c>
      <c r="E104" s="56">
        <v>7000</v>
      </c>
      <c r="F104" s="56">
        <v>7000</v>
      </c>
      <c r="G104" s="92">
        <v>3417.22</v>
      </c>
      <c r="H104" s="92">
        <f t="shared" si="79"/>
        <v>0</v>
      </c>
      <c r="I104" s="92">
        <v>3417.22</v>
      </c>
      <c r="J104" s="57"/>
      <c r="K104" s="57"/>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c r="AY104" s="41"/>
      <c r="AZ104" s="41"/>
      <c r="BA104" s="41"/>
      <c r="BB104" s="41"/>
      <c r="BC104" s="41"/>
      <c r="BD104" s="41"/>
      <c r="BE104" s="41"/>
      <c r="BF104" s="41"/>
      <c r="BG104" s="41"/>
      <c r="BH104" s="41"/>
      <c r="BI104" s="41"/>
      <c r="BJ104" s="41"/>
      <c r="BK104" s="41"/>
      <c r="BL104" s="41"/>
      <c r="BM104" s="41"/>
      <c r="BN104" s="41"/>
      <c r="BO104" s="41"/>
      <c r="BP104" s="41"/>
      <c r="BQ104" s="41"/>
      <c r="BR104" s="41"/>
      <c r="BS104" s="41"/>
      <c r="BT104" s="41"/>
      <c r="BU104" s="41"/>
      <c r="BV104" s="41"/>
      <c r="BW104" s="41"/>
      <c r="BX104" s="41"/>
      <c r="BY104" s="41"/>
      <c r="BZ104" s="41"/>
      <c r="CA104" s="41"/>
      <c r="CB104" s="41"/>
      <c r="CC104" s="41"/>
      <c r="CD104" s="41"/>
      <c r="CE104" s="41"/>
      <c r="CF104" s="41"/>
      <c r="CG104" s="41"/>
      <c r="CH104" s="41"/>
      <c r="CI104" s="41"/>
      <c r="CJ104" s="41"/>
      <c r="CK104" s="41"/>
      <c r="CL104" s="41"/>
      <c r="CM104" s="41"/>
      <c r="CN104" s="41"/>
      <c r="CO104" s="41"/>
      <c r="CP104" s="41"/>
      <c r="CQ104" s="41"/>
      <c r="CR104" s="41"/>
      <c r="CS104" s="41"/>
      <c r="CT104" s="41"/>
      <c r="CU104" s="41"/>
      <c r="CV104" s="41"/>
      <c r="CW104" s="41"/>
      <c r="CX104" s="41"/>
      <c r="CY104" s="41"/>
      <c r="CZ104" s="41"/>
      <c r="DA104" s="41"/>
      <c r="DB104" s="41"/>
      <c r="DC104" s="41"/>
      <c r="DD104" s="41"/>
      <c r="DE104" s="41"/>
      <c r="DF104" s="41"/>
      <c r="DG104" s="41"/>
      <c r="DH104" s="41"/>
      <c r="DI104" s="41"/>
      <c r="DJ104" s="41"/>
      <c r="DK104" s="41"/>
      <c r="DL104" s="41"/>
      <c r="DM104" s="41"/>
      <c r="DN104" s="41"/>
      <c r="DO104" s="41"/>
      <c r="DP104" s="41"/>
      <c r="DQ104" s="41"/>
      <c r="DR104" s="41"/>
      <c r="DS104" s="41"/>
      <c r="DT104" s="41"/>
      <c r="DU104" s="41"/>
      <c r="DV104" s="41"/>
      <c r="DW104" s="41"/>
      <c r="DX104" s="41"/>
      <c r="DY104" s="41"/>
      <c r="DZ104" s="41"/>
      <c r="EA104" s="41"/>
      <c r="EB104" s="41"/>
      <c r="EC104" s="41"/>
      <c r="ED104" s="41"/>
      <c r="EE104" s="41"/>
      <c r="EF104" s="41"/>
      <c r="EG104" s="41"/>
      <c r="EH104" s="41"/>
      <c r="EI104" s="41"/>
      <c r="EJ104" s="41"/>
      <c r="EK104" s="41"/>
      <c r="EL104" s="41"/>
      <c r="EM104" s="41"/>
      <c r="EN104" s="41"/>
      <c r="EO104" s="41"/>
      <c r="EP104" s="41"/>
      <c r="EQ104" s="41"/>
      <c r="ER104" s="41"/>
      <c r="ES104" s="41"/>
      <c r="ET104" s="41"/>
      <c r="EU104" s="41"/>
      <c r="EV104" s="41"/>
      <c r="EW104" s="41"/>
      <c r="EX104" s="41"/>
      <c r="EY104" s="41"/>
      <c r="EZ104" s="41"/>
      <c r="FA104" s="41"/>
      <c r="FB104" s="41"/>
      <c r="FC104" s="41"/>
      <c r="FD104" s="41"/>
      <c r="FE104" s="41"/>
      <c r="FF104" s="41"/>
      <c r="FG104" s="41"/>
      <c r="FH104" s="41"/>
      <c r="FI104" s="41"/>
      <c r="FJ104" s="41"/>
      <c r="FK104" s="41"/>
      <c r="FL104" s="41"/>
      <c r="FM104" s="41"/>
      <c r="FN104" s="41"/>
      <c r="FO104" s="41"/>
      <c r="FP104" s="41"/>
      <c r="FQ104" s="41"/>
      <c r="FR104" s="41"/>
      <c r="FS104" s="41"/>
      <c r="FT104" s="41"/>
      <c r="FU104" s="41"/>
      <c r="FV104" s="41"/>
      <c r="FW104" s="41"/>
      <c r="FX104" s="41"/>
      <c r="FY104" s="41"/>
      <c r="FZ104" s="41"/>
      <c r="GA104" s="41"/>
      <c r="GB104" s="41"/>
      <c r="GC104" s="41"/>
      <c r="GD104" s="41"/>
      <c r="GE104" s="41"/>
      <c r="GF104" s="41"/>
      <c r="GG104" s="41"/>
      <c r="GH104" s="41"/>
      <c r="GI104" s="41"/>
      <c r="GJ104" s="41"/>
      <c r="GK104" s="41"/>
      <c r="GL104" s="41"/>
      <c r="GM104" s="41"/>
      <c r="GN104" s="41"/>
      <c r="GO104" s="41"/>
      <c r="GP104" s="41"/>
      <c r="GQ104" s="41"/>
      <c r="GR104" s="41"/>
      <c r="GS104" s="41"/>
      <c r="GT104" s="41"/>
      <c r="GU104" s="41"/>
      <c r="GV104" s="41"/>
      <c r="GW104" s="41"/>
      <c r="GX104" s="41"/>
      <c r="GY104" s="41"/>
      <c r="GZ104" s="41"/>
      <c r="HA104" s="41"/>
      <c r="HB104" s="41"/>
      <c r="HC104" s="41"/>
      <c r="HD104" s="41"/>
      <c r="HE104" s="41"/>
      <c r="HF104" s="41"/>
      <c r="HG104" s="41"/>
      <c r="HH104" s="41"/>
      <c r="HI104" s="41"/>
      <c r="HJ104" s="41"/>
      <c r="HK104" s="41"/>
      <c r="HL104" s="41"/>
      <c r="HM104" s="41"/>
      <c r="HN104" s="41"/>
      <c r="HO104" s="41"/>
      <c r="HP104" s="41"/>
      <c r="HQ104" s="41"/>
      <c r="HR104" s="41"/>
      <c r="HS104" s="41"/>
      <c r="HT104" s="41"/>
      <c r="HU104" s="41"/>
      <c r="HV104" s="41"/>
      <c r="HW104" s="41"/>
      <c r="HX104" s="41"/>
      <c r="HY104" s="41"/>
      <c r="HZ104" s="41"/>
      <c r="IA104" s="41"/>
      <c r="IB104" s="41"/>
      <c r="IC104" s="41"/>
      <c r="ID104" s="41"/>
      <c r="IE104" s="41"/>
      <c r="IF104" s="41"/>
      <c r="IG104" s="41"/>
      <c r="IH104" s="41"/>
      <c r="II104" s="41"/>
      <c r="IJ104" s="41"/>
      <c r="IK104" s="41"/>
      <c r="IL104" s="41"/>
      <c r="IM104" s="41"/>
      <c r="IN104" s="67"/>
    </row>
    <row r="105" spans="1:248" ht="45">
      <c r="A105" s="61"/>
      <c r="B105" s="62" t="s">
        <v>378</v>
      </c>
      <c r="C105" s="116"/>
      <c r="D105" s="56">
        <v>792500</v>
      </c>
      <c r="E105" s="56">
        <v>756370</v>
      </c>
      <c r="F105" s="56">
        <v>756370</v>
      </c>
      <c r="G105" s="92">
        <v>686369.19</v>
      </c>
      <c r="H105" s="92">
        <f t="shared" si="79"/>
        <v>78949.189999999944</v>
      </c>
      <c r="I105" s="92">
        <v>607420</v>
      </c>
      <c r="J105" s="57"/>
      <c r="K105" s="57"/>
      <c r="IN105" s="67"/>
    </row>
    <row r="106" spans="1:248">
      <c r="A106" s="61"/>
      <c r="B106" s="65" t="s">
        <v>361</v>
      </c>
      <c r="C106" s="116"/>
      <c r="D106" s="56"/>
      <c r="E106" s="56"/>
      <c r="F106" s="56"/>
      <c r="G106" s="92">
        <v>-10405.16</v>
      </c>
      <c r="H106" s="92">
        <f t="shared" si="79"/>
        <v>-602.56999999999971</v>
      </c>
      <c r="I106" s="92">
        <v>-9802.59</v>
      </c>
      <c r="J106" s="57"/>
      <c r="K106" s="57"/>
    </row>
    <row r="107" spans="1:248" ht="30">
      <c r="A107" s="123" t="s">
        <v>379</v>
      </c>
      <c r="B107" s="59" t="s">
        <v>380</v>
      </c>
      <c r="C107" s="116">
        <f t="shared" ref="C107:H107" si="80">C108+C111+C114+C117+C120+C123+C129+C126+C132</f>
        <v>0</v>
      </c>
      <c r="D107" s="116">
        <f t="shared" si="80"/>
        <v>53641780</v>
      </c>
      <c r="E107" s="116">
        <f t="shared" si="80"/>
        <v>52381810</v>
      </c>
      <c r="F107" s="116">
        <f t="shared" si="80"/>
        <v>52381810</v>
      </c>
      <c r="G107" s="116">
        <f t="shared" si="80"/>
        <v>52381810</v>
      </c>
      <c r="H107" s="116">
        <f t="shared" si="80"/>
        <v>4812334.66</v>
      </c>
      <c r="I107" s="116">
        <f t="shared" ref="I107" si="81">I108+I111+I114+I117+I120+I123+I129+I126+I132</f>
        <v>47569475.340000004</v>
      </c>
      <c r="J107" s="57"/>
      <c r="K107" s="57"/>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58"/>
      <c r="BB107" s="58"/>
      <c r="BC107" s="58"/>
      <c r="BD107" s="58"/>
      <c r="BE107" s="58"/>
      <c r="BF107" s="58"/>
      <c r="BG107" s="58"/>
      <c r="BH107" s="58"/>
      <c r="BI107" s="58"/>
      <c r="BJ107" s="58"/>
      <c r="BK107" s="58"/>
      <c r="BL107" s="58"/>
      <c r="BM107" s="58"/>
      <c r="BN107" s="58"/>
      <c r="BO107" s="58"/>
      <c r="BP107" s="58"/>
      <c r="BQ107" s="58"/>
      <c r="BR107" s="58"/>
      <c r="BS107" s="58"/>
      <c r="BT107" s="58"/>
      <c r="BU107" s="58"/>
      <c r="BV107" s="58"/>
      <c r="BW107" s="58"/>
      <c r="BX107" s="58"/>
      <c r="BY107" s="58"/>
      <c r="BZ107" s="58"/>
      <c r="CA107" s="58"/>
      <c r="CB107" s="58"/>
      <c r="CC107" s="58"/>
      <c r="CD107" s="58"/>
      <c r="CE107" s="58"/>
      <c r="CF107" s="58"/>
      <c r="CG107" s="58"/>
      <c r="CH107" s="58"/>
      <c r="CI107" s="58"/>
      <c r="CJ107" s="58"/>
      <c r="CK107" s="58"/>
      <c r="CL107" s="58"/>
      <c r="CM107" s="58"/>
      <c r="CN107" s="58"/>
      <c r="CO107" s="58"/>
      <c r="CP107" s="58"/>
      <c r="CQ107" s="58"/>
      <c r="CR107" s="58"/>
      <c r="CS107" s="58"/>
      <c r="CT107" s="58"/>
      <c r="CU107" s="58"/>
      <c r="CV107" s="58"/>
      <c r="CW107" s="58"/>
      <c r="CX107" s="58"/>
      <c r="CY107" s="58"/>
      <c r="CZ107" s="58"/>
      <c r="DA107" s="58"/>
      <c r="DB107" s="58"/>
      <c r="DC107" s="58"/>
      <c r="DD107" s="58"/>
      <c r="DE107" s="58"/>
      <c r="DF107" s="58"/>
      <c r="DG107" s="58"/>
      <c r="DH107" s="58"/>
      <c r="DI107" s="58"/>
      <c r="DJ107" s="58"/>
      <c r="DK107" s="58"/>
      <c r="DL107" s="58"/>
      <c r="DM107" s="58"/>
      <c r="DN107" s="58"/>
      <c r="DO107" s="58"/>
      <c r="DP107" s="58"/>
      <c r="DQ107" s="58"/>
      <c r="DR107" s="58"/>
      <c r="DS107" s="58"/>
      <c r="DT107" s="58"/>
      <c r="DU107" s="58"/>
      <c r="DV107" s="58"/>
      <c r="DW107" s="58"/>
      <c r="DX107" s="58"/>
      <c r="DY107" s="58"/>
      <c r="DZ107" s="58"/>
      <c r="EA107" s="58"/>
      <c r="EB107" s="58"/>
      <c r="EC107" s="58"/>
      <c r="ED107" s="58"/>
      <c r="EE107" s="58"/>
      <c r="EF107" s="58"/>
      <c r="EG107" s="58"/>
      <c r="EH107" s="58"/>
      <c r="EI107" s="58"/>
      <c r="EJ107" s="58"/>
      <c r="EK107" s="58"/>
      <c r="EL107" s="58"/>
      <c r="EM107" s="58"/>
      <c r="EN107" s="58"/>
      <c r="EO107" s="58"/>
      <c r="EP107" s="58"/>
      <c r="EQ107" s="58"/>
      <c r="ER107" s="58"/>
      <c r="ES107" s="58"/>
      <c r="ET107" s="58"/>
      <c r="EU107" s="58"/>
      <c r="EV107" s="58"/>
      <c r="EW107" s="58"/>
      <c r="EX107" s="58"/>
      <c r="EY107" s="58"/>
      <c r="EZ107" s="58"/>
      <c r="FA107" s="58"/>
      <c r="FB107" s="58"/>
      <c r="FC107" s="58"/>
      <c r="FD107" s="58"/>
      <c r="FE107" s="58"/>
      <c r="FF107" s="58"/>
      <c r="FG107" s="58"/>
      <c r="FH107" s="58"/>
      <c r="FI107" s="58"/>
      <c r="FJ107" s="58"/>
      <c r="FK107" s="58"/>
      <c r="FL107" s="58"/>
      <c r="FM107" s="58"/>
      <c r="FN107" s="58"/>
      <c r="FO107" s="58"/>
      <c r="FP107" s="58"/>
      <c r="FQ107" s="58"/>
      <c r="FR107" s="58"/>
      <c r="FS107" s="58"/>
      <c r="FT107" s="58"/>
      <c r="FU107" s="58"/>
      <c r="FV107" s="58"/>
      <c r="FW107" s="58"/>
      <c r="FX107" s="58"/>
      <c r="FY107" s="58"/>
      <c r="FZ107" s="58"/>
      <c r="GA107" s="58"/>
      <c r="GB107" s="58"/>
      <c r="GC107" s="58"/>
      <c r="GD107" s="58"/>
      <c r="GE107" s="58"/>
      <c r="GF107" s="58"/>
      <c r="GG107" s="58"/>
      <c r="GH107" s="58"/>
      <c r="GI107" s="58"/>
      <c r="GJ107" s="58"/>
      <c r="GK107" s="58"/>
      <c r="GL107" s="58"/>
      <c r="GM107" s="58"/>
      <c r="GN107" s="58"/>
      <c r="GO107" s="58"/>
      <c r="GP107" s="58"/>
      <c r="GQ107" s="58"/>
      <c r="GR107" s="58"/>
      <c r="GS107" s="58"/>
      <c r="GT107" s="58"/>
      <c r="GU107" s="58"/>
      <c r="GV107" s="58"/>
      <c r="GW107" s="58"/>
      <c r="GX107" s="58"/>
      <c r="GY107" s="58"/>
      <c r="GZ107" s="58"/>
      <c r="HA107" s="58"/>
      <c r="HB107" s="58"/>
      <c r="HC107" s="58"/>
      <c r="HD107" s="58"/>
      <c r="HE107" s="58"/>
      <c r="HF107" s="58"/>
      <c r="HG107" s="58"/>
      <c r="HH107" s="58"/>
      <c r="HI107" s="58"/>
      <c r="HJ107" s="58"/>
      <c r="HK107" s="58"/>
      <c r="HL107" s="58"/>
      <c r="HM107" s="58"/>
      <c r="HN107" s="58"/>
      <c r="HO107" s="58"/>
      <c r="HP107" s="58"/>
      <c r="HQ107" s="58"/>
      <c r="HR107" s="58"/>
      <c r="HS107" s="58"/>
      <c r="HT107" s="58"/>
      <c r="HU107" s="58"/>
      <c r="HV107" s="58"/>
      <c r="HW107" s="58"/>
      <c r="HX107" s="58"/>
      <c r="HY107" s="58"/>
      <c r="HZ107" s="58"/>
      <c r="IA107" s="58"/>
      <c r="IB107" s="58"/>
      <c r="IC107" s="58"/>
      <c r="ID107" s="58"/>
      <c r="IE107" s="58"/>
      <c r="IF107" s="58"/>
      <c r="IG107" s="58"/>
      <c r="IH107" s="58"/>
      <c r="II107" s="58"/>
      <c r="IJ107" s="58"/>
      <c r="IK107" s="58"/>
      <c r="IL107" s="58"/>
      <c r="IM107" s="58"/>
    </row>
    <row r="108" spans="1:248" ht="16.5" customHeight="1">
      <c r="A108" s="61"/>
      <c r="B108" s="62" t="s">
        <v>381</v>
      </c>
      <c r="C108" s="116">
        <f t="shared" ref="C108:H108" si="82">C109+C110</f>
        <v>0</v>
      </c>
      <c r="D108" s="116">
        <f t="shared" si="82"/>
        <v>3388590</v>
      </c>
      <c r="E108" s="116">
        <v>2853300</v>
      </c>
      <c r="F108" s="116">
        <v>2853300</v>
      </c>
      <c r="G108" s="116">
        <f t="shared" si="82"/>
        <v>2853300</v>
      </c>
      <c r="H108" s="116">
        <f t="shared" si="82"/>
        <v>190420</v>
      </c>
      <c r="I108" s="116">
        <f t="shared" ref="I108" si="83">I109+I110</f>
        <v>2662880</v>
      </c>
      <c r="J108" s="57"/>
      <c r="K108" s="57"/>
      <c r="L108" s="58"/>
    </row>
    <row r="109" spans="1:248">
      <c r="A109" s="61"/>
      <c r="B109" s="62" t="s">
        <v>368</v>
      </c>
      <c r="C109" s="116"/>
      <c r="D109" s="56">
        <v>3388590</v>
      </c>
      <c r="E109" s="56">
        <v>2853800</v>
      </c>
      <c r="F109" s="56">
        <v>2853800</v>
      </c>
      <c r="G109" s="92">
        <v>2853300</v>
      </c>
      <c r="H109" s="92">
        <f t="shared" ref="H109" si="84">G109-I109</f>
        <v>190420</v>
      </c>
      <c r="I109" s="92">
        <v>2662880</v>
      </c>
      <c r="J109" s="57"/>
      <c r="K109" s="57"/>
      <c r="L109" s="58"/>
    </row>
    <row r="110" spans="1:248" ht="60">
      <c r="A110" s="61"/>
      <c r="B110" s="62" t="s">
        <v>370</v>
      </c>
      <c r="C110" s="116"/>
      <c r="D110" s="56"/>
      <c r="E110" s="56"/>
      <c r="F110" s="56"/>
      <c r="G110" s="64"/>
      <c r="H110" s="64"/>
      <c r="I110" s="64"/>
      <c r="J110" s="57"/>
      <c r="K110" s="57"/>
      <c r="L110" s="58"/>
    </row>
    <row r="111" spans="1:248" ht="16.5" customHeight="1">
      <c r="A111" s="61"/>
      <c r="B111" s="62" t="s">
        <v>382</v>
      </c>
      <c r="C111" s="116">
        <f t="shared" ref="C111:H111" si="85">C112+C113</f>
        <v>0</v>
      </c>
      <c r="D111" s="116">
        <f t="shared" si="85"/>
        <v>0</v>
      </c>
      <c r="E111" s="116">
        <f t="shared" si="85"/>
        <v>0</v>
      </c>
      <c r="F111" s="116">
        <f t="shared" si="85"/>
        <v>0</v>
      </c>
      <c r="G111" s="116">
        <f t="shared" si="85"/>
        <v>0</v>
      </c>
      <c r="H111" s="116">
        <f t="shared" si="85"/>
        <v>0</v>
      </c>
      <c r="I111" s="116">
        <f t="shared" ref="I111" si="86">I112+I113</f>
        <v>0</v>
      </c>
      <c r="J111" s="57"/>
      <c r="K111" s="57"/>
    </row>
    <row r="112" spans="1:248">
      <c r="A112" s="61"/>
      <c r="B112" s="62" t="s">
        <v>368</v>
      </c>
      <c r="C112" s="116"/>
      <c r="D112" s="56"/>
      <c r="E112" s="56"/>
      <c r="F112" s="56"/>
      <c r="G112" s="64"/>
      <c r="H112" s="64"/>
      <c r="I112" s="64"/>
      <c r="J112" s="57"/>
      <c r="K112" s="57"/>
    </row>
    <row r="113" spans="1:248" ht="60">
      <c r="A113" s="61"/>
      <c r="B113" s="62" t="s">
        <v>370</v>
      </c>
      <c r="C113" s="116"/>
      <c r="D113" s="56"/>
      <c r="E113" s="56"/>
      <c r="F113" s="56"/>
      <c r="G113" s="64"/>
      <c r="H113" s="64"/>
      <c r="I113" s="64"/>
      <c r="J113" s="57"/>
      <c r="K113" s="57"/>
    </row>
    <row r="114" spans="1:248">
      <c r="A114" s="61"/>
      <c r="B114" s="62" t="s">
        <v>383</v>
      </c>
      <c r="C114" s="116">
        <f t="shared" ref="C114:H114" si="87">C115+C116</f>
        <v>0</v>
      </c>
      <c r="D114" s="116">
        <f t="shared" si="87"/>
        <v>791850</v>
      </c>
      <c r="E114" s="116">
        <f t="shared" si="87"/>
        <v>1130570</v>
      </c>
      <c r="F114" s="116">
        <f t="shared" si="87"/>
        <v>1130570</v>
      </c>
      <c r="G114" s="116">
        <f t="shared" si="87"/>
        <v>1130570</v>
      </c>
      <c r="H114" s="116">
        <f t="shared" si="87"/>
        <v>16790</v>
      </c>
      <c r="I114" s="116">
        <f t="shared" ref="I114" si="88">I115+I116</f>
        <v>1113780</v>
      </c>
      <c r="J114" s="57"/>
      <c r="K114" s="57"/>
      <c r="IN114" s="58"/>
    </row>
    <row r="115" spans="1:248">
      <c r="A115" s="61"/>
      <c r="B115" s="62" t="s">
        <v>368</v>
      </c>
      <c r="C115" s="116"/>
      <c r="D115" s="56">
        <v>791850</v>
      </c>
      <c r="E115" s="56">
        <v>1130570</v>
      </c>
      <c r="F115" s="56">
        <v>1130570</v>
      </c>
      <c r="G115" s="92">
        <v>1130570</v>
      </c>
      <c r="H115" s="92">
        <f t="shared" ref="H115" si="89">G115-I115</f>
        <v>16790</v>
      </c>
      <c r="I115" s="92">
        <v>1113780</v>
      </c>
      <c r="J115" s="57"/>
      <c r="K115" s="57"/>
      <c r="IN115" s="58"/>
    </row>
    <row r="116" spans="1:248" ht="60">
      <c r="A116" s="61"/>
      <c r="B116" s="62" t="s">
        <v>370</v>
      </c>
      <c r="C116" s="116"/>
      <c r="D116" s="56"/>
      <c r="E116" s="56"/>
      <c r="F116" s="56"/>
      <c r="G116" s="64"/>
      <c r="H116" s="64"/>
      <c r="I116" s="64"/>
      <c r="J116" s="57"/>
      <c r="K116" s="57"/>
      <c r="IN116" s="58"/>
    </row>
    <row r="117" spans="1:248" ht="36" customHeight="1">
      <c r="A117" s="54"/>
      <c r="B117" s="62" t="s">
        <v>384</v>
      </c>
      <c r="C117" s="116">
        <f t="shared" ref="C117:H117" si="90">C118+C119</f>
        <v>0</v>
      </c>
      <c r="D117" s="116">
        <f t="shared" si="90"/>
        <v>20868670</v>
      </c>
      <c r="E117" s="116">
        <f t="shared" si="90"/>
        <v>21236860</v>
      </c>
      <c r="F117" s="116">
        <f t="shared" si="90"/>
        <v>21236860</v>
      </c>
      <c r="G117" s="116">
        <f t="shared" si="90"/>
        <v>21236860</v>
      </c>
      <c r="H117" s="116">
        <f t="shared" si="90"/>
        <v>1654530</v>
      </c>
      <c r="I117" s="116">
        <f t="shared" ref="I117" si="91">I118+I119</f>
        <v>19582330</v>
      </c>
      <c r="J117" s="57"/>
      <c r="K117" s="57"/>
    </row>
    <row r="118" spans="1:248">
      <c r="A118" s="61"/>
      <c r="B118" s="62" t="s">
        <v>368</v>
      </c>
      <c r="C118" s="116"/>
      <c r="D118" s="56">
        <v>20868670</v>
      </c>
      <c r="E118" s="56">
        <v>21236860</v>
      </c>
      <c r="F118" s="56">
        <v>21236860</v>
      </c>
      <c r="G118" s="92">
        <v>21236860</v>
      </c>
      <c r="H118" s="92">
        <f t="shared" ref="H118" si="92">G118-I118</f>
        <v>1654530</v>
      </c>
      <c r="I118" s="92">
        <v>19582330</v>
      </c>
      <c r="J118" s="57"/>
      <c r="K118" s="57"/>
    </row>
    <row r="119" spans="1:248" ht="60">
      <c r="A119" s="61"/>
      <c r="B119" s="62" t="s">
        <v>370</v>
      </c>
      <c r="C119" s="116"/>
      <c r="D119" s="56"/>
      <c r="E119" s="56"/>
      <c r="F119" s="56"/>
      <c r="G119" s="64"/>
      <c r="H119" s="64"/>
      <c r="I119" s="64"/>
      <c r="J119" s="57"/>
      <c r="K119" s="57"/>
    </row>
    <row r="120" spans="1:248" ht="16.5" customHeight="1">
      <c r="A120" s="61"/>
      <c r="B120" s="77" t="s">
        <v>385</v>
      </c>
      <c r="C120" s="116">
        <f t="shared" ref="C120:H120" si="93">C121+C122</f>
        <v>0</v>
      </c>
      <c r="D120" s="116">
        <f t="shared" si="93"/>
        <v>0</v>
      </c>
      <c r="E120" s="116">
        <f t="shared" si="93"/>
        <v>0</v>
      </c>
      <c r="F120" s="116">
        <f t="shared" si="93"/>
        <v>0</v>
      </c>
      <c r="G120" s="116">
        <f t="shared" si="93"/>
        <v>0</v>
      </c>
      <c r="H120" s="116">
        <f t="shared" si="93"/>
        <v>0</v>
      </c>
      <c r="I120" s="116">
        <f t="shared" ref="I120" si="94">I121+I122</f>
        <v>0</v>
      </c>
      <c r="J120" s="57"/>
      <c r="K120" s="57"/>
    </row>
    <row r="121" spans="1:248">
      <c r="A121" s="61"/>
      <c r="B121" s="77" t="s">
        <v>368</v>
      </c>
      <c r="C121" s="116"/>
      <c r="D121" s="56"/>
      <c r="E121" s="56"/>
      <c r="F121" s="56"/>
      <c r="G121" s="64"/>
      <c r="H121" s="64"/>
      <c r="I121" s="64"/>
      <c r="J121" s="57"/>
      <c r="K121" s="57"/>
    </row>
    <row r="122" spans="1:248" ht="60">
      <c r="A122" s="61"/>
      <c r="B122" s="77" t="s">
        <v>370</v>
      </c>
      <c r="C122" s="116"/>
      <c r="D122" s="56"/>
      <c r="E122" s="56"/>
      <c r="F122" s="56"/>
      <c r="G122" s="64"/>
      <c r="H122" s="64"/>
      <c r="I122" s="64"/>
      <c r="J122" s="57"/>
      <c r="K122" s="57"/>
    </row>
    <row r="123" spans="1:248" ht="30">
      <c r="A123" s="61"/>
      <c r="B123" s="62" t="s">
        <v>386</v>
      </c>
      <c r="C123" s="116">
        <f t="shared" ref="C123:H123" si="95">C124+C125</f>
        <v>0</v>
      </c>
      <c r="D123" s="116">
        <f t="shared" si="95"/>
        <v>250200</v>
      </c>
      <c r="E123" s="116">
        <f t="shared" si="95"/>
        <v>269670</v>
      </c>
      <c r="F123" s="116">
        <f t="shared" si="95"/>
        <v>269670</v>
      </c>
      <c r="G123" s="116">
        <f t="shared" si="95"/>
        <v>269670</v>
      </c>
      <c r="H123" s="116">
        <f t="shared" si="95"/>
        <v>22970</v>
      </c>
      <c r="I123" s="116">
        <f t="shared" ref="I123" si="96">I124+I125</f>
        <v>246700</v>
      </c>
      <c r="J123" s="57"/>
      <c r="K123" s="57"/>
    </row>
    <row r="124" spans="1:248" ht="16.5" customHeight="1">
      <c r="A124" s="61"/>
      <c r="B124" s="62" t="s">
        <v>368</v>
      </c>
      <c r="C124" s="116"/>
      <c r="D124" s="56">
        <v>250200</v>
      </c>
      <c r="E124" s="56">
        <v>269670</v>
      </c>
      <c r="F124" s="56">
        <v>269670</v>
      </c>
      <c r="G124" s="92">
        <v>269670</v>
      </c>
      <c r="H124" s="92">
        <f t="shared" ref="H124" si="97">G124-I124</f>
        <v>22970</v>
      </c>
      <c r="I124" s="92">
        <v>246700</v>
      </c>
      <c r="J124" s="57"/>
      <c r="K124" s="57"/>
    </row>
    <row r="125" spans="1:248" ht="60">
      <c r="A125" s="61"/>
      <c r="B125" s="62" t="s">
        <v>370</v>
      </c>
      <c r="C125" s="116"/>
      <c r="D125" s="56"/>
      <c r="E125" s="56"/>
      <c r="F125" s="56"/>
      <c r="G125" s="64"/>
      <c r="H125" s="64"/>
      <c r="I125" s="64"/>
      <c r="J125" s="57"/>
      <c r="K125" s="57"/>
    </row>
    <row r="126" spans="1:248" s="58" customFormat="1">
      <c r="A126" s="61"/>
      <c r="B126" s="78" t="s">
        <v>387</v>
      </c>
      <c r="C126" s="116">
        <f t="shared" ref="C126:H126" si="98">C127+C128</f>
        <v>0</v>
      </c>
      <c r="D126" s="116">
        <f t="shared" si="98"/>
        <v>0</v>
      </c>
      <c r="E126" s="116">
        <f t="shared" si="98"/>
        <v>0</v>
      </c>
      <c r="F126" s="116">
        <f t="shared" si="98"/>
        <v>0</v>
      </c>
      <c r="G126" s="116">
        <f t="shared" si="98"/>
        <v>0</v>
      </c>
      <c r="H126" s="116">
        <f t="shared" si="98"/>
        <v>0</v>
      </c>
      <c r="I126" s="116">
        <f t="shared" ref="I126" si="99">I127+I128</f>
        <v>0</v>
      </c>
      <c r="J126" s="57"/>
      <c r="K126" s="57"/>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1"/>
      <c r="BA126" s="41"/>
      <c r="BB126" s="41"/>
      <c r="BC126" s="41"/>
      <c r="BD126" s="41"/>
      <c r="BE126" s="41"/>
      <c r="BF126" s="41"/>
      <c r="BG126" s="41"/>
      <c r="BH126" s="41"/>
      <c r="BI126" s="41"/>
      <c r="BJ126" s="41"/>
      <c r="BK126" s="41"/>
      <c r="BL126" s="41"/>
      <c r="BM126" s="41"/>
      <c r="BN126" s="41"/>
      <c r="BO126" s="41"/>
      <c r="BP126" s="41"/>
      <c r="BQ126" s="41"/>
      <c r="BR126" s="41"/>
      <c r="BS126" s="41"/>
      <c r="BT126" s="41"/>
      <c r="BU126" s="41"/>
      <c r="BV126" s="41"/>
      <c r="BW126" s="41"/>
      <c r="BX126" s="41"/>
      <c r="BY126" s="41"/>
      <c r="BZ126" s="41"/>
      <c r="CA126" s="41"/>
      <c r="CB126" s="41"/>
      <c r="CC126" s="41"/>
      <c r="CD126" s="41"/>
      <c r="CE126" s="41"/>
      <c r="CF126" s="41"/>
      <c r="CG126" s="41"/>
      <c r="CH126" s="41"/>
      <c r="CI126" s="41"/>
      <c r="CJ126" s="41"/>
      <c r="CK126" s="41"/>
      <c r="CL126" s="41"/>
      <c r="CM126" s="41"/>
      <c r="CN126" s="41"/>
      <c r="CO126" s="41"/>
      <c r="CP126" s="41"/>
      <c r="CQ126" s="41"/>
      <c r="CR126" s="41"/>
      <c r="CS126" s="41"/>
      <c r="CT126" s="41"/>
      <c r="CU126" s="41"/>
      <c r="CV126" s="41"/>
      <c r="CW126" s="41"/>
      <c r="CX126" s="41"/>
      <c r="CY126" s="41"/>
      <c r="CZ126" s="41"/>
      <c r="DA126" s="41"/>
      <c r="DB126" s="41"/>
      <c r="DC126" s="41"/>
      <c r="DD126" s="41"/>
      <c r="DE126" s="41"/>
      <c r="DF126" s="41"/>
      <c r="DG126" s="41"/>
      <c r="DH126" s="41"/>
      <c r="DI126" s="41"/>
      <c r="DJ126" s="41"/>
      <c r="DK126" s="41"/>
      <c r="DL126" s="41"/>
      <c r="DM126" s="41"/>
      <c r="DN126" s="41"/>
      <c r="DO126" s="41"/>
      <c r="DP126" s="41"/>
      <c r="DQ126" s="41"/>
      <c r="DR126" s="41"/>
      <c r="DS126" s="41"/>
      <c r="DT126" s="41"/>
      <c r="DU126" s="41"/>
      <c r="DV126" s="41"/>
      <c r="DW126" s="41"/>
      <c r="DX126" s="41"/>
      <c r="DY126" s="41"/>
      <c r="DZ126" s="41"/>
      <c r="EA126" s="41"/>
      <c r="EB126" s="41"/>
      <c r="EC126" s="41"/>
      <c r="ED126" s="41"/>
      <c r="EE126" s="41"/>
      <c r="EF126" s="41"/>
      <c r="EG126" s="41"/>
      <c r="EH126" s="41"/>
      <c r="EI126" s="41"/>
      <c r="EJ126" s="41"/>
      <c r="EK126" s="41"/>
      <c r="EL126" s="41"/>
      <c r="EM126" s="41"/>
      <c r="EN126" s="41"/>
      <c r="EO126" s="41"/>
      <c r="EP126" s="41"/>
      <c r="EQ126" s="41"/>
      <c r="ER126" s="41"/>
      <c r="ES126" s="41"/>
      <c r="ET126" s="41"/>
      <c r="EU126" s="41"/>
      <c r="EV126" s="41"/>
      <c r="EW126" s="41"/>
      <c r="EX126" s="41"/>
      <c r="EY126" s="41"/>
      <c r="EZ126" s="41"/>
      <c r="FA126" s="41"/>
      <c r="FB126" s="41"/>
      <c r="FC126" s="41"/>
      <c r="FD126" s="41"/>
      <c r="FE126" s="41"/>
      <c r="FF126" s="41"/>
      <c r="FG126" s="41"/>
      <c r="FH126" s="41"/>
      <c r="FI126" s="41"/>
      <c r="FJ126" s="41"/>
      <c r="FK126" s="41"/>
      <c r="FL126" s="41"/>
      <c r="FM126" s="41"/>
      <c r="FN126" s="41"/>
      <c r="FO126" s="41"/>
      <c r="FP126" s="41"/>
      <c r="FQ126" s="41"/>
      <c r="FR126" s="41"/>
      <c r="FS126" s="41"/>
      <c r="FT126" s="41"/>
      <c r="FU126" s="41"/>
      <c r="FV126" s="41"/>
      <c r="FW126" s="41"/>
      <c r="FX126" s="41"/>
      <c r="FY126" s="41"/>
      <c r="FZ126" s="41"/>
      <c r="GA126" s="41"/>
      <c r="GB126" s="41"/>
      <c r="GC126" s="41"/>
      <c r="GD126" s="41"/>
      <c r="GE126" s="41"/>
      <c r="GF126" s="41"/>
      <c r="GG126" s="41"/>
      <c r="GH126" s="41"/>
      <c r="GI126" s="41"/>
      <c r="GJ126" s="41"/>
      <c r="GK126" s="41"/>
      <c r="GL126" s="41"/>
      <c r="GM126" s="41"/>
      <c r="GN126" s="41"/>
      <c r="GO126" s="41"/>
      <c r="GP126" s="41"/>
      <c r="GQ126" s="41"/>
      <c r="GR126" s="41"/>
      <c r="GS126" s="41"/>
      <c r="GT126" s="41"/>
      <c r="GU126" s="41"/>
      <c r="GV126" s="41"/>
      <c r="GW126" s="41"/>
      <c r="GX126" s="41"/>
      <c r="GY126" s="41"/>
      <c r="GZ126" s="41"/>
      <c r="HA126" s="41"/>
      <c r="HB126" s="41"/>
      <c r="HC126" s="41"/>
      <c r="HD126" s="41"/>
      <c r="HE126" s="41"/>
      <c r="HF126" s="41"/>
      <c r="HG126" s="41"/>
      <c r="HH126" s="41"/>
      <c r="HI126" s="41"/>
      <c r="HJ126" s="41"/>
      <c r="HK126" s="41"/>
      <c r="HL126" s="41"/>
      <c r="HM126" s="41"/>
      <c r="HN126" s="41"/>
      <c r="HO126" s="41"/>
      <c r="HP126" s="41"/>
      <c r="HQ126" s="41"/>
      <c r="HR126" s="41"/>
      <c r="HS126" s="41"/>
      <c r="HT126" s="41"/>
      <c r="HU126" s="41"/>
      <c r="HV126" s="41"/>
      <c r="HW126" s="41"/>
      <c r="HX126" s="41"/>
      <c r="HY126" s="41"/>
      <c r="HZ126" s="41"/>
      <c r="IA126" s="41"/>
      <c r="IB126" s="41"/>
      <c r="IC126" s="41"/>
      <c r="ID126" s="41"/>
      <c r="IE126" s="41"/>
      <c r="IF126" s="41"/>
      <c r="IG126" s="41"/>
      <c r="IH126" s="41"/>
      <c r="II126" s="41"/>
      <c r="IJ126" s="41"/>
      <c r="IK126" s="41"/>
      <c r="IL126" s="41"/>
      <c r="IM126" s="41"/>
      <c r="IN126" s="41"/>
    </row>
    <row r="127" spans="1:248" s="58" customFormat="1">
      <c r="A127" s="61"/>
      <c r="B127" s="78" t="s">
        <v>368</v>
      </c>
      <c r="C127" s="116"/>
      <c r="D127" s="56"/>
      <c r="E127" s="56"/>
      <c r="F127" s="56"/>
      <c r="G127" s="64"/>
      <c r="H127" s="64"/>
      <c r="I127" s="64"/>
      <c r="J127" s="57"/>
      <c r="K127" s="57"/>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1"/>
      <c r="BA127" s="41"/>
      <c r="BB127" s="41"/>
      <c r="BC127" s="41"/>
      <c r="BD127" s="41"/>
      <c r="BE127" s="41"/>
      <c r="BF127" s="41"/>
      <c r="BG127" s="41"/>
      <c r="BH127" s="41"/>
      <c r="BI127" s="41"/>
      <c r="BJ127" s="41"/>
      <c r="BK127" s="41"/>
      <c r="BL127" s="41"/>
      <c r="BM127" s="41"/>
      <c r="BN127" s="41"/>
      <c r="BO127" s="41"/>
      <c r="BP127" s="41"/>
      <c r="BQ127" s="41"/>
      <c r="BR127" s="41"/>
      <c r="BS127" s="41"/>
      <c r="BT127" s="41"/>
      <c r="BU127" s="41"/>
      <c r="BV127" s="41"/>
      <c r="BW127" s="41"/>
      <c r="BX127" s="41"/>
      <c r="BY127" s="41"/>
      <c r="BZ127" s="41"/>
      <c r="CA127" s="41"/>
      <c r="CB127" s="41"/>
      <c r="CC127" s="41"/>
      <c r="CD127" s="41"/>
      <c r="CE127" s="41"/>
      <c r="CF127" s="41"/>
      <c r="CG127" s="41"/>
      <c r="CH127" s="41"/>
      <c r="CI127" s="41"/>
      <c r="CJ127" s="41"/>
      <c r="CK127" s="41"/>
      <c r="CL127" s="41"/>
      <c r="CM127" s="41"/>
      <c r="CN127" s="41"/>
      <c r="CO127" s="41"/>
      <c r="CP127" s="41"/>
      <c r="CQ127" s="41"/>
      <c r="CR127" s="41"/>
      <c r="CS127" s="41"/>
      <c r="CT127" s="41"/>
      <c r="CU127" s="41"/>
      <c r="CV127" s="41"/>
      <c r="CW127" s="41"/>
      <c r="CX127" s="41"/>
      <c r="CY127" s="41"/>
      <c r="CZ127" s="41"/>
      <c r="DA127" s="41"/>
      <c r="DB127" s="41"/>
      <c r="DC127" s="41"/>
      <c r="DD127" s="41"/>
      <c r="DE127" s="41"/>
      <c r="DF127" s="41"/>
      <c r="DG127" s="41"/>
      <c r="DH127" s="41"/>
      <c r="DI127" s="41"/>
      <c r="DJ127" s="41"/>
      <c r="DK127" s="41"/>
      <c r="DL127" s="41"/>
      <c r="DM127" s="41"/>
      <c r="DN127" s="41"/>
      <c r="DO127" s="41"/>
      <c r="DP127" s="41"/>
      <c r="DQ127" s="41"/>
      <c r="DR127" s="41"/>
      <c r="DS127" s="41"/>
      <c r="DT127" s="41"/>
      <c r="DU127" s="41"/>
      <c r="DV127" s="41"/>
      <c r="DW127" s="41"/>
      <c r="DX127" s="41"/>
      <c r="DY127" s="41"/>
      <c r="DZ127" s="41"/>
      <c r="EA127" s="41"/>
      <c r="EB127" s="41"/>
      <c r="EC127" s="41"/>
      <c r="ED127" s="41"/>
      <c r="EE127" s="41"/>
      <c r="EF127" s="41"/>
      <c r="EG127" s="41"/>
      <c r="EH127" s="41"/>
      <c r="EI127" s="41"/>
      <c r="EJ127" s="41"/>
      <c r="EK127" s="41"/>
      <c r="EL127" s="41"/>
      <c r="EM127" s="41"/>
      <c r="EN127" s="41"/>
      <c r="EO127" s="41"/>
      <c r="EP127" s="41"/>
      <c r="EQ127" s="41"/>
      <c r="ER127" s="41"/>
      <c r="ES127" s="41"/>
      <c r="ET127" s="41"/>
      <c r="EU127" s="41"/>
      <c r="EV127" s="41"/>
      <c r="EW127" s="41"/>
      <c r="EX127" s="41"/>
      <c r="EY127" s="41"/>
      <c r="EZ127" s="41"/>
      <c r="FA127" s="41"/>
      <c r="FB127" s="41"/>
      <c r="FC127" s="41"/>
      <c r="FD127" s="41"/>
      <c r="FE127" s="41"/>
      <c r="FF127" s="41"/>
      <c r="FG127" s="41"/>
      <c r="FH127" s="41"/>
      <c r="FI127" s="41"/>
      <c r="FJ127" s="41"/>
      <c r="FK127" s="41"/>
      <c r="FL127" s="41"/>
      <c r="FM127" s="41"/>
      <c r="FN127" s="41"/>
      <c r="FO127" s="41"/>
      <c r="FP127" s="41"/>
      <c r="FQ127" s="41"/>
      <c r="FR127" s="41"/>
      <c r="FS127" s="41"/>
      <c r="FT127" s="41"/>
      <c r="FU127" s="41"/>
      <c r="FV127" s="41"/>
      <c r="FW127" s="41"/>
      <c r="FX127" s="41"/>
      <c r="FY127" s="41"/>
      <c r="FZ127" s="41"/>
      <c r="GA127" s="41"/>
      <c r="GB127" s="41"/>
      <c r="GC127" s="41"/>
      <c r="GD127" s="41"/>
      <c r="GE127" s="41"/>
      <c r="GF127" s="41"/>
      <c r="GG127" s="41"/>
      <c r="GH127" s="41"/>
      <c r="GI127" s="41"/>
      <c r="GJ127" s="41"/>
      <c r="GK127" s="41"/>
      <c r="GL127" s="41"/>
      <c r="GM127" s="41"/>
      <c r="GN127" s="41"/>
      <c r="GO127" s="41"/>
      <c r="GP127" s="41"/>
      <c r="GQ127" s="41"/>
      <c r="GR127" s="41"/>
      <c r="GS127" s="41"/>
      <c r="GT127" s="41"/>
      <c r="GU127" s="41"/>
      <c r="GV127" s="41"/>
      <c r="GW127" s="41"/>
      <c r="GX127" s="41"/>
      <c r="GY127" s="41"/>
      <c r="GZ127" s="41"/>
      <c r="HA127" s="41"/>
      <c r="HB127" s="41"/>
      <c r="HC127" s="41"/>
      <c r="HD127" s="41"/>
      <c r="HE127" s="41"/>
      <c r="HF127" s="41"/>
      <c r="HG127" s="41"/>
      <c r="HH127" s="41"/>
      <c r="HI127" s="41"/>
      <c r="HJ127" s="41"/>
      <c r="HK127" s="41"/>
      <c r="HL127" s="41"/>
      <c r="HM127" s="41"/>
      <c r="HN127" s="41"/>
      <c r="HO127" s="41"/>
      <c r="HP127" s="41"/>
      <c r="HQ127" s="41"/>
      <c r="HR127" s="41"/>
      <c r="HS127" s="41"/>
      <c r="HT127" s="41"/>
      <c r="HU127" s="41"/>
      <c r="HV127" s="41"/>
      <c r="HW127" s="41"/>
      <c r="HX127" s="41"/>
      <c r="HY127" s="41"/>
      <c r="HZ127" s="41"/>
      <c r="IA127" s="41"/>
      <c r="IB127" s="41"/>
      <c r="IC127" s="41"/>
      <c r="ID127" s="41"/>
      <c r="IE127" s="41"/>
      <c r="IF127" s="41"/>
      <c r="IG127" s="41"/>
      <c r="IH127" s="41"/>
      <c r="II127" s="41"/>
      <c r="IJ127" s="41"/>
      <c r="IK127" s="41"/>
      <c r="IL127" s="41"/>
      <c r="IM127" s="41"/>
      <c r="IN127" s="41"/>
    </row>
    <row r="128" spans="1:248" s="58" customFormat="1" ht="60">
      <c r="A128" s="61"/>
      <c r="B128" s="78" t="s">
        <v>370</v>
      </c>
      <c r="C128" s="116"/>
      <c r="D128" s="56"/>
      <c r="E128" s="56"/>
      <c r="F128" s="56"/>
      <c r="G128" s="64"/>
      <c r="H128" s="64"/>
      <c r="I128" s="64"/>
      <c r="J128" s="57"/>
      <c r="K128" s="57"/>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1"/>
      <c r="BA128" s="41"/>
      <c r="BB128" s="41"/>
      <c r="BC128" s="41"/>
      <c r="BD128" s="41"/>
      <c r="BE128" s="41"/>
      <c r="BF128" s="41"/>
      <c r="BG128" s="41"/>
      <c r="BH128" s="41"/>
      <c r="BI128" s="41"/>
      <c r="BJ128" s="41"/>
      <c r="BK128" s="41"/>
      <c r="BL128" s="41"/>
      <c r="BM128" s="41"/>
      <c r="BN128" s="41"/>
      <c r="BO128" s="41"/>
      <c r="BP128" s="41"/>
      <c r="BQ128" s="41"/>
      <c r="BR128" s="41"/>
      <c r="BS128" s="41"/>
      <c r="BT128" s="41"/>
      <c r="BU128" s="41"/>
      <c r="BV128" s="41"/>
      <c r="BW128" s="41"/>
      <c r="BX128" s="41"/>
      <c r="BY128" s="41"/>
      <c r="BZ128" s="41"/>
      <c r="CA128" s="41"/>
      <c r="CB128" s="41"/>
      <c r="CC128" s="41"/>
      <c r="CD128" s="41"/>
      <c r="CE128" s="41"/>
      <c r="CF128" s="41"/>
      <c r="CG128" s="41"/>
      <c r="CH128" s="41"/>
      <c r="CI128" s="41"/>
      <c r="CJ128" s="41"/>
      <c r="CK128" s="41"/>
      <c r="CL128" s="41"/>
      <c r="CM128" s="41"/>
      <c r="CN128" s="41"/>
      <c r="CO128" s="41"/>
      <c r="CP128" s="41"/>
      <c r="CQ128" s="41"/>
      <c r="CR128" s="41"/>
      <c r="CS128" s="41"/>
      <c r="CT128" s="41"/>
      <c r="CU128" s="41"/>
      <c r="CV128" s="41"/>
      <c r="CW128" s="41"/>
      <c r="CX128" s="41"/>
      <c r="CY128" s="41"/>
      <c r="CZ128" s="41"/>
      <c r="DA128" s="41"/>
      <c r="DB128" s="41"/>
      <c r="DC128" s="41"/>
      <c r="DD128" s="41"/>
      <c r="DE128" s="41"/>
      <c r="DF128" s="41"/>
      <c r="DG128" s="41"/>
      <c r="DH128" s="41"/>
      <c r="DI128" s="41"/>
      <c r="DJ128" s="41"/>
      <c r="DK128" s="41"/>
      <c r="DL128" s="41"/>
      <c r="DM128" s="41"/>
      <c r="DN128" s="41"/>
      <c r="DO128" s="41"/>
      <c r="DP128" s="41"/>
      <c r="DQ128" s="41"/>
      <c r="DR128" s="41"/>
      <c r="DS128" s="41"/>
      <c r="DT128" s="41"/>
      <c r="DU128" s="41"/>
      <c r="DV128" s="41"/>
      <c r="DW128" s="41"/>
      <c r="DX128" s="41"/>
      <c r="DY128" s="41"/>
      <c r="DZ128" s="41"/>
      <c r="EA128" s="41"/>
      <c r="EB128" s="41"/>
      <c r="EC128" s="41"/>
      <c r="ED128" s="41"/>
      <c r="EE128" s="41"/>
      <c r="EF128" s="41"/>
      <c r="EG128" s="41"/>
      <c r="EH128" s="41"/>
      <c r="EI128" s="41"/>
      <c r="EJ128" s="41"/>
      <c r="EK128" s="41"/>
      <c r="EL128" s="41"/>
      <c r="EM128" s="41"/>
      <c r="EN128" s="41"/>
      <c r="EO128" s="41"/>
      <c r="EP128" s="41"/>
      <c r="EQ128" s="41"/>
      <c r="ER128" s="41"/>
      <c r="ES128" s="41"/>
      <c r="ET128" s="41"/>
      <c r="EU128" s="41"/>
      <c r="EV128" s="41"/>
      <c r="EW128" s="41"/>
      <c r="EX128" s="41"/>
      <c r="EY128" s="41"/>
      <c r="EZ128" s="41"/>
      <c r="FA128" s="41"/>
      <c r="FB128" s="41"/>
      <c r="FC128" s="41"/>
      <c r="FD128" s="41"/>
      <c r="FE128" s="41"/>
      <c r="FF128" s="41"/>
      <c r="FG128" s="41"/>
      <c r="FH128" s="41"/>
      <c r="FI128" s="41"/>
      <c r="FJ128" s="41"/>
      <c r="FK128" s="41"/>
      <c r="FL128" s="41"/>
      <c r="FM128" s="41"/>
      <c r="FN128" s="41"/>
      <c r="FO128" s="41"/>
      <c r="FP128" s="41"/>
      <c r="FQ128" s="41"/>
      <c r="FR128" s="41"/>
      <c r="FS128" s="41"/>
      <c r="FT128" s="41"/>
      <c r="FU128" s="41"/>
      <c r="FV128" s="41"/>
      <c r="FW128" s="41"/>
      <c r="FX128" s="41"/>
      <c r="FY128" s="41"/>
      <c r="FZ128" s="41"/>
      <c r="GA128" s="41"/>
      <c r="GB128" s="41"/>
      <c r="GC128" s="41"/>
      <c r="GD128" s="41"/>
      <c r="GE128" s="41"/>
      <c r="GF128" s="41"/>
      <c r="GG128" s="41"/>
      <c r="GH128" s="41"/>
      <c r="GI128" s="41"/>
      <c r="GJ128" s="41"/>
      <c r="GK128" s="41"/>
      <c r="GL128" s="41"/>
      <c r="GM128" s="41"/>
      <c r="GN128" s="41"/>
      <c r="GO128" s="41"/>
      <c r="GP128" s="41"/>
      <c r="GQ128" s="41"/>
      <c r="GR128" s="41"/>
      <c r="GS128" s="41"/>
      <c r="GT128" s="41"/>
      <c r="GU128" s="41"/>
      <c r="GV128" s="41"/>
      <c r="GW128" s="41"/>
      <c r="GX128" s="41"/>
      <c r="GY128" s="41"/>
      <c r="GZ128" s="41"/>
      <c r="HA128" s="41"/>
      <c r="HB128" s="41"/>
      <c r="HC128" s="41"/>
      <c r="HD128" s="41"/>
      <c r="HE128" s="41"/>
      <c r="HF128" s="41"/>
      <c r="HG128" s="41"/>
      <c r="HH128" s="41"/>
      <c r="HI128" s="41"/>
      <c r="HJ128" s="41"/>
      <c r="HK128" s="41"/>
      <c r="HL128" s="41"/>
      <c r="HM128" s="41"/>
      <c r="HN128" s="41"/>
      <c r="HO128" s="41"/>
      <c r="HP128" s="41"/>
      <c r="HQ128" s="41"/>
      <c r="HR128" s="41"/>
      <c r="HS128" s="41"/>
      <c r="HT128" s="41"/>
      <c r="HU128" s="41"/>
      <c r="HV128" s="41"/>
      <c r="HW128" s="41"/>
      <c r="HX128" s="41"/>
      <c r="HY128" s="41"/>
      <c r="HZ128" s="41"/>
      <c r="IA128" s="41"/>
      <c r="IB128" s="41"/>
      <c r="IC128" s="41"/>
      <c r="ID128" s="41"/>
      <c r="IE128" s="41"/>
      <c r="IF128" s="41"/>
      <c r="IG128" s="41"/>
      <c r="IH128" s="41"/>
      <c r="II128" s="41"/>
      <c r="IJ128" s="41"/>
      <c r="IK128" s="41"/>
      <c r="IL128" s="41"/>
      <c r="IM128" s="41"/>
      <c r="IN128" s="41"/>
    </row>
    <row r="129" spans="1:248" s="58" customFormat="1">
      <c r="A129" s="61"/>
      <c r="B129" s="78" t="s">
        <v>388</v>
      </c>
      <c r="C129" s="116">
        <f t="shared" ref="C129:H129" si="100">C130+C131</f>
        <v>0</v>
      </c>
      <c r="D129" s="116">
        <f t="shared" si="100"/>
        <v>15340680</v>
      </c>
      <c r="E129" s="116">
        <f t="shared" si="100"/>
        <v>14237720</v>
      </c>
      <c r="F129" s="116">
        <f t="shared" si="100"/>
        <v>14237720</v>
      </c>
      <c r="G129" s="116">
        <f t="shared" si="100"/>
        <v>14237720</v>
      </c>
      <c r="H129" s="116">
        <f t="shared" si="100"/>
        <v>1448970</v>
      </c>
      <c r="I129" s="116">
        <f t="shared" ref="I129" si="101">I130+I131</f>
        <v>12788750</v>
      </c>
      <c r="J129" s="57"/>
      <c r="K129" s="57"/>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1"/>
      <c r="BA129" s="41"/>
      <c r="BB129" s="41"/>
      <c r="BC129" s="41"/>
      <c r="BD129" s="41"/>
      <c r="BE129" s="41"/>
      <c r="BF129" s="41"/>
      <c r="BG129" s="41"/>
      <c r="BH129" s="41"/>
      <c r="BI129" s="41"/>
      <c r="BJ129" s="41"/>
      <c r="BK129" s="41"/>
      <c r="BL129" s="41"/>
      <c r="BM129" s="41"/>
      <c r="BN129" s="41"/>
      <c r="BO129" s="41"/>
      <c r="BP129" s="41"/>
      <c r="BQ129" s="41"/>
      <c r="BR129" s="41"/>
      <c r="BS129" s="41"/>
      <c r="BT129" s="41"/>
      <c r="BU129" s="41"/>
      <c r="BV129" s="41"/>
      <c r="BW129" s="41"/>
      <c r="BX129" s="41"/>
      <c r="BY129" s="41"/>
      <c r="BZ129" s="41"/>
      <c r="CA129" s="41"/>
      <c r="CB129" s="41"/>
      <c r="CC129" s="41"/>
      <c r="CD129" s="41"/>
      <c r="CE129" s="41"/>
      <c r="CF129" s="41"/>
      <c r="CG129" s="41"/>
      <c r="CH129" s="41"/>
      <c r="CI129" s="41"/>
      <c r="CJ129" s="41"/>
      <c r="CK129" s="41"/>
      <c r="CL129" s="41"/>
      <c r="CM129" s="41"/>
      <c r="CN129" s="41"/>
      <c r="CO129" s="41"/>
      <c r="CP129" s="41"/>
      <c r="CQ129" s="41"/>
      <c r="CR129" s="41"/>
      <c r="CS129" s="41"/>
      <c r="CT129" s="41"/>
      <c r="CU129" s="41"/>
      <c r="CV129" s="41"/>
      <c r="CW129" s="41"/>
      <c r="CX129" s="41"/>
      <c r="CY129" s="41"/>
      <c r="CZ129" s="41"/>
      <c r="DA129" s="41"/>
      <c r="DB129" s="41"/>
      <c r="DC129" s="41"/>
      <c r="DD129" s="41"/>
      <c r="DE129" s="41"/>
      <c r="DF129" s="41"/>
      <c r="DG129" s="41"/>
      <c r="DH129" s="41"/>
      <c r="DI129" s="41"/>
      <c r="DJ129" s="41"/>
      <c r="DK129" s="41"/>
      <c r="DL129" s="41"/>
      <c r="DM129" s="41"/>
      <c r="DN129" s="41"/>
      <c r="DO129" s="41"/>
      <c r="DP129" s="41"/>
      <c r="DQ129" s="41"/>
      <c r="DR129" s="41"/>
      <c r="DS129" s="41"/>
      <c r="DT129" s="41"/>
      <c r="DU129" s="41"/>
      <c r="DV129" s="41"/>
      <c r="DW129" s="41"/>
      <c r="DX129" s="41"/>
      <c r="DY129" s="41"/>
      <c r="DZ129" s="41"/>
      <c r="EA129" s="41"/>
      <c r="EB129" s="41"/>
      <c r="EC129" s="41"/>
      <c r="ED129" s="41"/>
      <c r="EE129" s="41"/>
      <c r="EF129" s="41"/>
      <c r="EG129" s="41"/>
      <c r="EH129" s="41"/>
      <c r="EI129" s="41"/>
      <c r="EJ129" s="41"/>
      <c r="EK129" s="41"/>
      <c r="EL129" s="41"/>
      <c r="EM129" s="41"/>
      <c r="EN129" s="41"/>
      <c r="EO129" s="41"/>
      <c r="EP129" s="41"/>
      <c r="EQ129" s="41"/>
      <c r="ER129" s="41"/>
      <c r="ES129" s="41"/>
      <c r="ET129" s="41"/>
      <c r="EU129" s="41"/>
      <c r="EV129" s="41"/>
      <c r="EW129" s="41"/>
      <c r="EX129" s="41"/>
      <c r="EY129" s="41"/>
      <c r="EZ129" s="41"/>
      <c r="FA129" s="41"/>
      <c r="FB129" s="41"/>
      <c r="FC129" s="41"/>
      <c r="FD129" s="41"/>
      <c r="FE129" s="41"/>
      <c r="FF129" s="41"/>
      <c r="FG129" s="41"/>
      <c r="FH129" s="41"/>
      <c r="FI129" s="41"/>
      <c r="FJ129" s="41"/>
      <c r="FK129" s="41"/>
      <c r="FL129" s="41"/>
      <c r="FM129" s="41"/>
      <c r="FN129" s="41"/>
      <c r="FO129" s="41"/>
      <c r="FP129" s="41"/>
      <c r="FQ129" s="41"/>
      <c r="FR129" s="41"/>
      <c r="FS129" s="41"/>
      <c r="FT129" s="41"/>
      <c r="FU129" s="41"/>
      <c r="FV129" s="41"/>
      <c r="FW129" s="41"/>
      <c r="FX129" s="41"/>
      <c r="FY129" s="41"/>
      <c r="FZ129" s="41"/>
      <c r="GA129" s="41"/>
      <c r="GB129" s="41"/>
      <c r="GC129" s="41"/>
      <c r="GD129" s="41"/>
      <c r="GE129" s="41"/>
      <c r="GF129" s="41"/>
      <c r="GG129" s="41"/>
      <c r="GH129" s="41"/>
      <c r="GI129" s="41"/>
      <c r="GJ129" s="41"/>
      <c r="GK129" s="41"/>
      <c r="GL129" s="41"/>
      <c r="GM129" s="41"/>
      <c r="GN129" s="41"/>
      <c r="GO129" s="41"/>
      <c r="GP129" s="41"/>
      <c r="GQ129" s="41"/>
      <c r="GR129" s="41"/>
      <c r="GS129" s="41"/>
      <c r="GT129" s="41"/>
      <c r="GU129" s="41"/>
      <c r="GV129" s="41"/>
      <c r="GW129" s="41"/>
      <c r="GX129" s="41"/>
      <c r="GY129" s="41"/>
      <c r="GZ129" s="41"/>
      <c r="HA129" s="41"/>
      <c r="HB129" s="41"/>
      <c r="HC129" s="41"/>
      <c r="HD129" s="41"/>
      <c r="HE129" s="41"/>
      <c r="HF129" s="41"/>
      <c r="HG129" s="41"/>
      <c r="HH129" s="41"/>
      <c r="HI129" s="41"/>
      <c r="HJ129" s="41"/>
      <c r="HK129" s="41"/>
      <c r="HL129" s="41"/>
      <c r="HM129" s="41"/>
      <c r="HN129" s="41"/>
      <c r="HO129" s="41"/>
      <c r="HP129" s="41"/>
      <c r="HQ129" s="41"/>
      <c r="HR129" s="41"/>
      <c r="HS129" s="41"/>
      <c r="HT129" s="41"/>
      <c r="HU129" s="41"/>
      <c r="HV129" s="41"/>
      <c r="HW129" s="41"/>
      <c r="HX129" s="41"/>
      <c r="HY129" s="41"/>
      <c r="HZ129" s="41"/>
      <c r="IA129" s="41"/>
      <c r="IB129" s="41"/>
      <c r="IC129" s="41"/>
      <c r="ID129" s="41"/>
      <c r="IE129" s="41"/>
      <c r="IF129" s="41"/>
      <c r="IG129" s="41"/>
      <c r="IH129" s="41"/>
      <c r="II129" s="41"/>
      <c r="IJ129" s="41"/>
      <c r="IK129" s="41"/>
      <c r="IL129" s="41"/>
      <c r="IM129" s="41"/>
      <c r="IN129" s="41"/>
    </row>
    <row r="130" spans="1:248" s="58" customFormat="1">
      <c r="A130" s="61"/>
      <c r="B130" s="78" t="s">
        <v>368</v>
      </c>
      <c r="C130" s="116"/>
      <c r="D130" s="56">
        <v>15340680</v>
      </c>
      <c r="E130" s="56">
        <v>14237720</v>
      </c>
      <c r="F130" s="56">
        <v>14237720</v>
      </c>
      <c r="G130" s="138">
        <v>14237720</v>
      </c>
      <c r="H130" s="92">
        <f t="shared" ref="H130" si="102">G130-I130</f>
        <v>1448970</v>
      </c>
      <c r="I130" s="138">
        <v>12788750</v>
      </c>
      <c r="J130" s="57"/>
      <c r="K130" s="57"/>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41"/>
      <c r="AY130" s="41"/>
      <c r="AZ130" s="41"/>
      <c r="BA130" s="41"/>
      <c r="BB130" s="41"/>
      <c r="BC130" s="41"/>
      <c r="BD130" s="41"/>
      <c r="BE130" s="41"/>
      <c r="BF130" s="41"/>
      <c r="BG130" s="41"/>
      <c r="BH130" s="41"/>
      <c r="BI130" s="41"/>
      <c r="BJ130" s="41"/>
      <c r="BK130" s="41"/>
      <c r="BL130" s="41"/>
      <c r="BM130" s="41"/>
      <c r="BN130" s="41"/>
      <c r="BO130" s="41"/>
      <c r="BP130" s="41"/>
      <c r="BQ130" s="41"/>
      <c r="BR130" s="41"/>
      <c r="BS130" s="41"/>
      <c r="BT130" s="41"/>
      <c r="BU130" s="41"/>
      <c r="BV130" s="41"/>
      <c r="BW130" s="41"/>
      <c r="BX130" s="41"/>
      <c r="BY130" s="41"/>
      <c r="BZ130" s="41"/>
      <c r="CA130" s="41"/>
      <c r="CB130" s="41"/>
      <c r="CC130" s="41"/>
      <c r="CD130" s="41"/>
      <c r="CE130" s="41"/>
      <c r="CF130" s="41"/>
      <c r="CG130" s="41"/>
      <c r="CH130" s="41"/>
      <c r="CI130" s="41"/>
      <c r="CJ130" s="41"/>
      <c r="CK130" s="41"/>
      <c r="CL130" s="41"/>
      <c r="CM130" s="41"/>
      <c r="CN130" s="41"/>
      <c r="CO130" s="41"/>
      <c r="CP130" s="41"/>
      <c r="CQ130" s="41"/>
      <c r="CR130" s="41"/>
      <c r="CS130" s="41"/>
      <c r="CT130" s="41"/>
      <c r="CU130" s="41"/>
      <c r="CV130" s="41"/>
      <c r="CW130" s="41"/>
      <c r="CX130" s="41"/>
      <c r="CY130" s="41"/>
      <c r="CZ130" s="41"/>
      <c r="DA130" s="41"/>
      <c r="DB130" s="41"/>
      <c r="DC130" s="41"/>
      <c r="DD130" s="41"/>
      <c r="DE130" s="41"/>
      <c r="DF130" s="41"/>
      <c r="DG130" s="41"/>
      <c r="DH130" s="41"/>
      <c r="DI130" s="41"/>
      <c r="DJ130" s="41"/>
      <c r="DK130" s="41"/>
      <c r="DL130" s="41"/>
      <c r="DM130" s="41"/>
      <c r="DN130" s="41"/>
      <c r="DO130" s="41"/>
      <c r="DP130" s="41"/>
      <c r="DQ130" s="41"/>
      <c r="DR130" s="41"/>
      <c r="DS130" s="41"/>
      <c r="DT130" s="41"/>
      <c r="DU130" s="41"/>
      <c r="DV130" s="41"/>
      <c r="DW130" s="41"/>
      <c r="DX130" s="41"/>
      <c r="DY130" s="41"/>
      <c r="DZ130" s="41"/>
      <c r="EA130" s="41"/>
      <c r="EB130" s="41"/>
      <c r="EC130" s="41"/>
      <c r="ED130" s="41"/>
      <c r="EE130" s="41"/>
      <c r="EF130" s="41"/>
      <c r="EG130" s="41"/>
      <c r="EH130" s="41"/>
      <c r="EI130" s="41"/>
      <c r="EJ130" s="41"/>
      <c r="EK130" s="41"/>
      <c r="EL130" s="41"/>
      <c r="EM130" s="41"/>
      <c r="EN130" s="41"/>
      <c r="EO130" s="41"/>
      <c r="EP130" s="41"/>
      <c r="EQ130" s="41"/>
      <c r="ER130" s="41"/>
      <c r="ES130" s="41"/>
      <c r="ET130" s="41"/>
      <c r="EU130" s="41"/>
      <c r="EV130" s="41"/>
      <c r="EW130" s="41"/>
      <c r="EX130" s="41"/>
      <c r="EY130" s="41"/>
      <c r="EZ130" s="41"/>
      <c r="FA130" s="41"/>
      <c r="FB130" s="41"/>
      <c r="FC130" s="41"/>
      <c r="FD130" s="41"/>
      <c r="FE130" s="41"/>
      <c r="FF130" s="41"/>
      <c r="FG130" s="41"/>
      <c r="FH130" s="41"/>
      <c r="FI130" s="41"/>
      <c r="FJ130" s="41"/>
      <c r="FK130" s="41"/>
      <c r="FL130" s="41"/>
      <c r="FM130" s="41"/>
      <c r="FN130" s="41"/>
      <c r="FO130" s="41"/>
      <c r="FP130" s="41"/>
      <c r="FQ130" s="41"/>
      <c r="FR130" s="41"/>
      <c r="FS130" s="41"/>
      <c r="FT130" s="41"/>
      <c r="FU130" s="41"/>
      <c r="FV130" s="41"/>
      <c r="FW130" s="41"/>
      <c r="FX130" s="41"/>
      <c r="FY130" s="41"/>
      <c r="FZ130" s="41"/>
      <c r="GA130" s="41"/>
      <c r="GB130" s="41"/>
      <c r="GC130" s="41"/>
      <c r="GD130" s="41"/>
      <c r="GE130" s="41"/>
      <c r="GF130" s="41"/>
      <c r="GG130" s="41"/>
      <c r="GH130" s="41"/>
      <c r="GI130" s="41"/>
      <c r="GJ130" s="41"/>
      <c r="GK130" s="41"/>
      <c r="GL130" s="41"/>
      <c r="GM130" s="41"/>
      <c r="GN130" s="41"/>
      <c r="GO130" s="41"/>
      <c r="GP130" s="41"/>
      <c r="GQ130" s="41"/>
      <c r="GR130" s="41"/>
      <c r="GS130" s="41"/>
      <c r="GT130" s="41"/>
      <c r="GU130" s="41"/>
      <c r="GV130" s="41"/>
      <c r="GW130" s="41"/>
      <c r="GX130" s="41"/>
      <c r="GY130" s="41"/>
      <c r="GZ130" s="41"/>
      <c r="HA130" s="41"/>
      <c r="HB130" s="41"/>
      <c r="HC130" s="41"/>
      <c r="HD130" s="41"/>
      <c r="HE130" s="41"/>
      <c r="HF130" s="41"/>
      <c r="HG130" s="41"/>
      <c r="HH130" s="41"/>
      <c r="HI130" s="41"/>
      <c r="HJ130" s="41"/>
      <c r="HK130" s="41"/>
      <c r="HL130" s="41"/>
      <c r="HM130" s="41"/>
      <c r="HN130" s="41"/>
      <c r="HO130" s="41"/>
      <c r="HP130" s="41"/>
      <c r="HQ130" s="41"/>
      <c r="HR130" s="41"/>
      <c r="HS130" s="41"/>
      <c r="HT130" s="41"/>
      <c r="HU130" s="41"/>
      <c r="HV130" s="41"/>
      <c r="HW130" s="41"/>
      <c r="HX130" s="41"/>
      <c r="HY130" s="41"/>
      <c r="HZ130" s="41"/>
      <c r="IA130" s="41"/>
      <c r="IB130" s="41"/>
      <c r="IC130" s="41"/>
      <c r="ID130" s="41"/>
      <c r="IE130" s="41"/>
      <c r="IF130" s="41"/>
      <c r="IG130" s="41"/>
      <c r="IH130" s="41"/>
      <c r="II130" s="41"/>
      <c r="IJ130" s="41"/>
      <c r="IK130" s="41"/>
      <c r="IL130" s="41"/>
      <c r="IM130" s="41"/>
      <c r="IN130" s="41"/>
    </row>
    <row r="131" spans="1:248" s="58" customFormat="1" ht="60">
      <c r="A131" s="61"/>
      <c r="B131" s="78" t="s">
        <v>370</v>
      </c>
      <c r="C131" s="116"/>
      <c r="D131" s="56"/>
      <c r="E131" s="56"/>
      <c r="F131" s="56"/>
      <c r="G131" s="79"/>
      <c r="H131" s="79"/>
      <c r="I131" s="79"/>
      <c r="J131" s="57"/>
      <c r="K131" s="57"/>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1"/>
      <c r="BA131" s="41"/>
      <c r="BB131" s="41"/>
      <c r="BC131" s="41"/>
      <c r="BD131" s="41"/>
      <c r="BE131" s="41"/>
      <c r="BF131" s="41"/>
      <c r="BG131" s="41"/>
      <c r="BH131" s="41"/>
      <c r="BI131" s="41"/>
      <c r="BJ131" s="41"/>
      <c r="BK131" s="41"/>
      <c r="BL131" s="41"/>
      <c r="BM131" s="41"/>
      <c r="BN131" s="41"/>
      <c r="BO131" s="41"/>
      <c r="BP131" s="41"/>
      <c r="BQ131" s="41"/>
      <c r="BR131" s="41"/>
      <c r="BS131" s="41"/>
      <c r="BT131" s="41"/>
      <c r="BU131" s="41"/>
      <c r="BV131" s="41"/>
      <c r="BW131" s="41"/>
      <c r="BX131" s="41"/>
      <c r="BY131" s="41"/>
      <c r="BZ131" s="41"/>
      <c r="CA131" s="41"/>
      <c r="CB131" s="41"/>
      <c r="CC131" s="41"/>
      <c r="CD131" s="41"/>
      <c r="CE131" s="41"/>
      <c r="CF131" s="41"/>
      <c r="CG131" s="41"/>
      <c r="CH131" s="41"/>
      <c r="CI131" s="41"/>
      <c r="CJ131" s="41"/>
      <c r="CK131" s="41"/>
      <c r="CL131" s="41"/>
      <c r="CM131" s="41"/>
      <c r="CN131" s="41"/>
      <c r="CO131" s="41"/>
      <c r="CP131" s="41"/>
      <c r="CQ131" s="41"/>
      <c r="CR131" s="41"/>
      <c r="CS131" s="41"/>
      <c r="CT131" s="41"/>
      <c r="CU131" s="41"/>
      <c r="CV131" s="41"/>
      <c r="CW131" s="41"/>
      <c r="CX131" s="41"/>
      <c r="CY131" s="41"/>
      <c r="CZ131" s="41"/>
      <c r="DA131" s="41"/>
      <c r="DB131" s="41"/>
      <c r="DC131" s="41"/>
      <c r="DD131" s="41"/>
      <c r="DE131" s="41"/>
      <c r="DF131" s="41"/>
      <c r="DG131" s="41"/>
      <c r="DH131" s="41"/>
      <c r="DI131" s="41"/>
      <c r="DJ131" s="41"/>
      <c r="DK131" s="41"/>
      <c r="DL131" s="41"/>
      <c r="DM131" s="41"/>
      <c r="DN131" s="41"/>
      <c r="DO131" s="41"/>
      <c r="DP131" s="41"/>
      <c r="DQ131" s="41"/>
      <c r="DR131" s="41"/>
      <c r="DS131" s="41"/>
      <c r="DT131" s="41"/>
      <c r="DU131" s="41"/>
      <c r="DV131" s="41"/>
      <c r="DW131" s="41"/>
      <c r="DX131" s="41"/>
      <c r="DY131" s="41"/>
      <c r="DZ131" s="41"/>
      <c r="EA131" s="41"/>
      <c r="EB131" s="41"/>
      <c r="EC131" s="41"/>
      <c r="ED131" s="41"/>
      <c r="EE131" s="41"/>
      <c r="EF131" s="41"/>
      <c r="EG131" s="41"/>
      <c r="EH131" s="41"/>
      <c r="EI131" s="41"/>
      <c r="EJ131" s="41"/>
      <c r="EK131" s="41"/>
      <c r="EL131" s="41"/>
      <c r="EM131" s="41"/>
      <c r="EN131" s="41"/>
      <c r="EO131" s="41"/>
      <c r="EP131" s="41"/>
      <c r="EQ131" s="41"/>
      <c r="ER131" s="41"/>
      <c r="ES131" s="41"/>
      <c r="ET131" s="41"/>
      <c r="EU131" s="41"/>
      <c r="EV131" s="41"/>
      <c r="EW131" s="41"/>
      <c r="EX131" s="41"/>
      <c r="EY131" s="41"/>
      <c r="EZ131" s="41"/>
      <c r="FA131" s="41"/>
      <c r="FB131" s="41"/>
      <c r="FC131" s="41"/>
      <c r="FD131" s="41"/>
      <c r="FE131" s="41"/>
      <c r="FF131" s="41"/>
      <c r="FG131" s="41"/>
      <c r="FH131" s="41"/>
      <c r="FI131" s="41"/>
      <c r="FJ131" s="41"/>
      <c r="FK131" s="41"/>
      <c r="FL131" s="41"/>
      <c r="FM131" s="41"/>
      <c r="FN131" s="41"/>
      <c r="FO131" s="41"/>
      <c r="FP131" s="41"/>
      <c r="FQ131" s="41"/>
      <c r="FR131" s="41"/>
      <c r="FS131" s="41"/>
      <c r="FT131" s="41"/>
      <c r="FU131" s="41"/>
      <c r="FV131" s="41"/>
      <c r="FW131" s="41"/>
      <c r="FX131" s="41"/>
      <c r="FY131" s="41"/>
      <c r="FZ131" s="41"/>
      <c r="GA131" s="41"/>
      <c r="GB131" s="41"/>
      <c r="GC131" s="41"/>
      <c r="GD131" s="41"/>
      <c r="GE131" s="41"/>
      <c r="GF131" s="41"/>
      <c r="GG131" s="41"/>
      <c r="GH131" s="41"/>
      <c r="GI131" s="41"/>
      <c r="GJ131" s="41"/>
      <c r="GK131" s="41"/>
      <c r="GL131" s="41"/>
      <c r="GM131" s="41"/>
      <c r="GN131" s="41"/>
      <c r="GO131" s="41"/>
      <c r="GP131" s="41"/>
      <c r="GQ131" s="41"/>
      <c r="GR131" s="41"/>
      <c r="GS131" s="41"/>
      <c r="GT131" s="41"/>
      <c r="GU131" s="41"/>
      <c r="GV131" s="41"/>
      <c r="GW131" s="41"/>
      <c r="GX131" s="41"/>
      <c r="GY131" s="41"/>
      <c r="GZ131" s="41"/>
      <c r="HA131" s="41"/>
      <c r="HB131" s="41"/>
      <c r="HC131" s="41"/>
      <c r="HD131" s="41"/>
      <c r="HE131" s="41"/>
      <c r="HF131" s="41"/>
      <c r="HG131" s="41"/>
      <c r="HH131" s="41"/>
      <c r="HI131" s="41"/>
      <c r="HJ131" s="41"/>
      <c r="HK131" s="41"/>
      <c r="HL131" s="41"/>
      <c r="HM131" s="41"/>
      <c r="HN131" s="41"/>
      <c r="HO131" s="41"/>
      <c r="HP131" s="41"/>
      <c r="HQ131" s="41"/>
      <c r="HR131" s="41"/>
      <c r="HS131" s="41"/>
      <c r="HT131" s="41"/>
      <c r="HU131" s="41"/>
      <c r="HV131" s="41"/>
      <c r="HW131" s="41"/>
      <c r="HX131" s="41"/>
      <c r="HY131" s="41"/>
      <c r="HZ131" s="41"/>
      <c r="IA131" s="41"/>
      <c r="IB131" s="41"/>
      <c r="IC131" s="41"/>
      <c r="ID131" s="41"/>
      <c r="IE131" s="41"/>
      <c r="IF131" s="41"/>
      <c r="IG131" s="41"/>
      <c r="IH131" s="41"/>
      <c r="II131" s="41"/>
      <c r="IJ131" s="41"/>
      <c r="IK131" s="41"/>
      <c r="IL131" s="41"/>
      <c r="IM131" s="41"/>
      <c r="IN131" s="41"/>
    </row>
    <row r="132" spans="1:248" s="58" customFormat="1" ht="30">
      <c r="A132" s="61"/>
      <c r="B132" s="80" t="s">
        <v>389</v>
      </c>
      <c r="C132" s="116">
        <f>C133+C136+C139+C137+C138+C142</f>
        <v>0</v>
      </c>
      <c r="D132" s="116">
        <f t="shared" ref="D132:H132" si="103">D133+D136+D139+D137+D138+D142</f>
        <v>13001790</v>
      </c>
      <c r="E132" s="116">
        <f t="shared" si="103"/>
        <v>12653690</v>
      </c>
      <c r="F132" s="116">
        <f t="shared" si="103"/>
        <v>12653690</v>
      </c>
      <c r="G132" s="116">
        <f t="shared" si="103"/>
        <v>12653690</v>
      </c>
      <c r="H132" s="116">
        <f t="shared" si="103"/>
        <v>1478654.6600000001</v>
      </c>
      <c r="I132" s="116">
        <f t="shared" ref="I132" si="104">I133+I136+I139+I137+I138+I142</f>
        <v>11175035.34</v>
      </c>
      <c r="J132" s="57"/>
      <c r="K132" s="57"/>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1"/>
      <c r="BA132" s="41"/>
      <c r="BB132" s="41"/>
      <c r="BC132" s="41"/>
      <c r="BD132" s="41"/>
      <c r="BE132" s="41"/>
      <c r="BF132" s="41"/>
      <c r="BG132" s="41"/>
      <c r="BH132" s="41"/>
      <c r="BI132" s="41"/>
      <c r="BJ132" s="41"/>
      <c r="BK132" s="41"/>
      <c r="BL132" s="41"/>
      <c r="BM132" s="41"/>
      <c r="BN132" s="41"/>
      <c r="BO132" s="41"/>
      <c r="BP132" s="41"/>
      <c r="BQ132" s="41"/>
      <c r="BR132" s="41"/>
      <c r="BS132" s="41"/>
      <c r="BT132" s="41"/>
      <c r="BU132" s="41"/>
      <c r="BV132" s="41"/>
      <c r="BW132" s="41"/>
      <c r="BX132" s="41"/>
      <c r="BY132" s="41"/>
      <c r="BZ132" s="41"/>
      <c r="CA132" s="41"/>
      <c r="CB132" s="41"/>
      <c r="CC132" s="41"/>
      <c r="CD132" s="41"/>
      <c r="CE132" s="41"/>
      <c r="CF132" s="41"/>
      <c r="CG132" s="41"/>
      <c r="CH132" s="41"/>
      <c r="CI132" s="41"/>
      <c r="CJ132" s="41"/>
      <c r="CK132" s="41"/>
      <c r="CL132" s="41"/>
      <c r="CM132" s="41"/>
      <c r="CN132" s="41"/>
      <c r="CO132" s="41"/>
      <c r="CP132" s="41"/>
      <c r="CQ132" s="41"/>
      <c r="CR132" s="41"/>
      <c r="CS132" s="41"/>
      <c r="CT132" s="41"/>
      <c r="CU132" s="41"/>
      <c r="CV132" s="41"/>
      <c r="CW132" s="41"/>
      <c r="CX132" s="41"/>
      <c r="CY132" s="41"/>
      <c r="CZ132" s="41"/>
      <c r="DA132" s="41"/>
      <c r="DB132" s="41"/>
      <c r="DC132" s="41"/>
      <c r="DD132" s="41"/>
      <c r="DE132" s="41"/>
      <c r="DF132" s="41"/>
      <c r="DG132" s="41"/>
      <c r="DH132" s="41"/>
      <c r="DI132" s="41"/>
      <c r="DJ132" s="41"/>
      <c r="DK132" s="41"/>
      <c r="DL132" s="41"/>
      <c r="DM132" s="41"/>
      <c r="DN132" s="41"/>
      <c r="DO132" s="41"/>
      <c r="DP132" s="41"/>
      <c r="DQ132" s="41"/>
      <c r="DR132" s="41"/>
      <c r="DS132" s="41"/>
      <c r="DT132" s="41"/>
      <c r="DU132" s="41"/>
      <c r="DV132" s="41"/>
      <c r="DW132" s="41"/>
      <c r="DX132" s="41"/>
      <c r="DY132" s="41"/>
      <c r="DZ132" s="41"/>
      <c r="EA132" s="41"/>
      <c r="EB132" s="41"/>
      <c r="EC132" s="41"/>
      <c r="ED132" s="41"/>
      <c r="EE132" s="41"/>
      <c r="EF132" s="41"/>
      <c r="EG132" s="41"/>
      <c r="EH132" s="41"/>
      <c r="EI132" s="41"/>
      <c r="EJ132" s="41"/>
      <c r="EK132" s="41"/>
      <c r="EL132" s="41"/>
      <c r="EM132" s="41"/>
      <c r="EN132" s="41"/>
      <c r="EO132" s="41"/>
      <c r="EP132" s="41"/>
      <c r="EQ132" s="41"/>
      <c r="ER132" s="41"/>
      <c r="ES132" s="41"/>
      <c r="ET132" s="41"/>
      <c r="EU132" s="41"/>
      <c r="EV132" s="41"/>
      <c r="EW132" s="41"/>
      <c r="EX132" s="41"/>
      <c r="EY132" s="41"/>
      <c r="EZ132" s="41"/>
      <c r="FA132" s="41"/>
      <c r="FB132" s="41"/>
      <c r="FC132" s="41"/>
      <c r="FD132" s="41"/>
      <c r="FE132" s="41"/>
      <c r="FF132" s="41"/>
      <c r="FG132" s="41"/>
      <c r="FH132" s="41"/>
      <c r="FI132" s="41"/>
      <c r="FJ132" s="41"/>
      <c r="FK132" s="41"/>
      <c r="FL132" s="41"/>
      <c r="FM132" s="41"/>
      <c r="FN132" s="41"/>
      <c r="FO132" s="41"/>
      <c r="FP132" s="41"/>
      <c r="FQ132" s="41"/>
      <c r="FR132" s="41"/>
      <c r="FS132" s="41"/>
      <c r="FT132" s="41"/>
      <c r="FU132" s="41"/>
      <c r="FV132" s="41"/>
      <c r="FW132" s="41"/>
      <c r="FX132" s="41"/>
      <c r="FY132" s="41"/>
      <c r="FZ132" s="41"/>
      <c r="GA132" s="41"/>
      <c r="GB132" s="41"/>
      <c r="GC132" s="41"/>
      <c r="GD132" s="41"/>
      <c r="GE132" s="41"/>
      <c r="GF132" s="41"/>
      <c r="GG132" s="41"/>
      <c r="GH132" s="41"/>
      <c r="GI132" s="41"/>
      <c r="GJ132" s="41"/>
      <c r="GK132" s="41"/>
      <c r="GL132" s="41"/>
      <c r="GM132" s="41"/>
      <c r="GN132" s="41"/>
      <c r="GO132" s="41"/>
      <c r="GP132" s="41"/>
      <c r="GQ132" s="41"/>
      <c r="GR132" s="41"/>
      <c r="GS132" s="41"/>
      <c r="GT132" s="41"/>
      <c r="GU132" s="41"/>
      <c r="GV132" s="41"/>
      <c r="GW132" s="41"/>
      <c r="GX132" s="41"/>
      <c r="GY132" s="41"/>
      <c r="GZ132" s="41"/>
      <c r="HA132" s="41"/>
      <c r="HB132" s="41"/>
      <c r="HC132" s="41"/>
      <c r="HD132" s="41"/>
      <c r="HE132" s="41"/>
      <c r="HF132" s="41"/>
      <c r="HG132" s="41"/>
      <c r="HH132" s="41"/>
      <c r="HI132" s="41"/>
      <c r="HJ132" s="41"/>
      <c r="HK132" s="41"/>
      <c r="HL132" s="41"/>
      <c r="HM132" s="41"/>
      <c r="HN132" s="41"/>
      <c r="HO132" s="41"/>
      <c r="HP132" s="41"/>
      <c r="HQ132" s="41"/>
      <c r="HR132" s="41"/>
      <c r="HS132" s="41"/>
      <c r="HT132" s="41"/>
      <c r="HU132" s="41"/>
      <c r="HV132" s="41"/>
      <c r="HW132" s="41"/>
      <c r="HX132" s="41"/>
      <c r="HY132" s="41"/>
      <c r="HZ132" s="41"/>
      <c r="IA132" s="41"/>
      <c r="IB132" s="41"/>
      <c r="IC132" s="41"/>
      <c r="ID132" s="41"/>
      <c r="IE132" s="41"/>
      <c r="IF132" s="41"/>
      <c r="IG132" s="41"/>
      <c r="IH132" s="41"/>
      <c r="II132" s="41"/>
      <c r="IJ132" s="41"/>
      <c r="IK132" s="41"/>
      <c r="IL132" s="41"/>
      <c r="IM132" s="41"/>
      <c r="IN132" s="41"/>
    </row>
    <row r="133" spans="1:248" s="58" customFormat="1">
      <c r="A133" s="61"/>
      <c r="B133" s="78" t="s">
        <v>390</v>
      </c>
      <c r="C133" s="116">
        <f t="shared" ref="C133:H133" si="105">C134+C135</f>
        <v>0</v>
      </c>
      <c r="D133" s="116">
        <f t="shared" si="105"/>
        <v>10731510</v>
      </c>
      <c r="E133" s="116">
        <f t="shared" si="105"/>
        <v>11299890</v>
      </c>
      <c r="F133" s="116">
        <f t="shared" si="105"/>
        <v>11299890</v>
      </c>
      <c r="G133" s="116">
        <f t="shared" si="105"/>
        <v>11299890</v>
      </c>
      <c r="H133" s="116">
        <f t="shared" si="105"/>
        <v>1126390</v>
      </c>
      <c r="I133" s="116">
        <f t="shared" ref="I133" si="106">I134+I135</f>
        <v>10173500</v>
      </c>
      <c r="J133" s="57"/>
      <c r="K133" s="57"/>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1"/>
      <c r="BA133" s="41"/>
      <c r="BB133" s="41"/>
      <c r="BC133" s="41"/>
      <c r="BD133" s="41"/>
      <c r="BE133" s="41"/>
      <c r="BF133" s="41"/>
      <c r="BG133" s="41"/>
      <c r="BH133" s="41"/>
      <c r="BI133" s="41"/>
      <c r="BJ133" s="41"/>
      <c r="BK133" s="41"/>
      <c r="BL133" s="41"/>
      <c r="BM133" s="41"/>
      <c r="BN133" s="41"/>
      <c r="BO133" s="41"/>
      <c r="BP133" s="41"/>
      <c r="BQ133" s="41"/>
      <c r="BR133" s="41"/>
      <c r="BS133" s="41"/>
      <c r="BT133" s="41"/>
      <c r="BU133" s="41"/>
      <c r="BV133" s="41"/>
      <c r="BW133" s="41"/>
      <c r="BX133" s="41"/>
      <c r="BY133" s="41"/>
      <c r="BZ133" s="41"/>
      <c r="CA133" s="41"/>
      <c r="CB133" s="41"/>
      <c r="CC133" s="41"/>
      <c r="CD133" s="41"/>
      <c r="CE133" s="41"/>
      <c r="CF133" s="41"/>
      <c r="CG133" s="41"/>
      <c r="CH133" s="41"/>
      <c r="CI133" s="41"/>
      <c r="CJ133" s="41"/>
      <c r="CK133" s="41"/>
      <c r="CL133" s="41"/>
      <c r="CM133" s="41"/>
      <c r="CN133" s="41"/>
      <c r="CO133" s="41"/>
      <c r="CP133" s="41"/>
      <c r="CQ133" s="41"/>
      <c r="CR133" s="41"/>
      <c r="CS133" s="41"/>
      <c r="CT133" s="41"/>
      <c r="CU133" s="41"/>
      <c r="CV133" s="41"/>
      <c r="CW133" s="41"/>
      <c r="CX133" s="41"/>
      <c r="CY133" s="41"/>
      <c r="CZ133" s="41"/>
      <c r="DA133" s="41"/>
      <c r="DB133" s="41"/>
      <c r="DC133" s="41"/>
      <c r="DD133" s="41"/>
      <c r="DE133" s="41"/>
      <c r="DF133" s="41"/>
      <c r="DG133" s="41"/>
      <c r="DH133" s="41"/>
      <c r="DI133" s="41"/>
      <c r="DJ133" s="41"/>
      <c r="DK133" s="41"/>
      <c r="DL133" s="41"/>
      <c r="DM133" s="41"/>
      <c r="DN133" s="41"/>
      <c r="DO133" s="41"/>
      <c r="DP133" s="41"/>
      <c r="DQ133" s="41"/>
      <c r="DR133" s="41"/>
      <c r="DS133" s="41"/>
      <c r="DT133" s="41"/>
      <c r="DU133" s="41"/>
      <c r="DV133" s="41"/>
      <c r="DW133" s="41"/>
      <c r="DX133" s="41"/>
      <c r="DY133" s="41"/>
      <c r="DZ133" s="41"/>
      <c r="EA133" s="41"/>
      <c r="EB133" s="41"/>
      <c r="EC133" s="41"/>
      <c r="ED133" s="41"/>
      <c r="EE133" s="41"/>
      <c r="EF133" s="41"/>
      <c r="EG133" s="41"/>
      <c r="EH133" s="41"/>
      <c r="EI133" s="41"/>
      <c r="EJ133" s="41"/>
      <c r="EK133" s="41"/>
      <c r="EL133" s="41"/>
      <c r="EM133" s="41"/>
      <c r="EN133" s="41"/>
      <c r="EO133" s="41"/>
      <c r="EP133" s="41"/>
      <c r="EQ133" s="41"/>
      <c r="ER133" s="41"/>
      <c r="ES133" s="41"/>
      <c r="ET133" s="41"/>
      <c r="EU133" s="41"/>
      <c r="EV133" s="41"/>
      <c r="EW133" s="41"/>
      <c r="EX133" s="41"/>
      <c r="EY133" s="41"/>
      <c r="EZ133" s="41"/>
      <c r="FA133" s="41"/>
      <c r="FB133" s="41"/>
      <c r="FC133" s="41"/>
      <c r="FD133" s="41"/>
      <c r="FE133" s="41"/>
      <c r="FF133" s="41"/>
      <c r="FG133" s="41"/>
      <c r="FH133" s="41"/>
      <c r="FI133" s="41"/>
      <c r="FJ133" s="41"/>
      <c r="FK133" s="41"/>
      <c r="FL133" s="41"/>
      <c r="FM133" s="41"/>
      <c r="FN133" s="41"/>
      <c r="FO133" s="41"/>
      <c r="FP133" s="41"/>
      <c r="FQ133" s="41"/>
      <c r="FR133" s="41"/>
      <c r="FS133" s="41"/>
      <c r="FT133" s="41"/>
      <c r="FU133" s="41"/>
      <c r="FV133" s="41"/>
      <c r="FW133" s="41"/>
      <c r="FX133" s="41"/>
      <c r="FY133" s="41"/>
      <c r="FZ133" s="41"/>
      <c r="GA133" s="41"/>
      <c r="GB133" s="41"/>
      <c r="GC133" s="41"/>
      <c r="GD133" s="41"/>
      <c r="GE133" s="41"/>
      <c r="GF133" s="41"/>
      <c r="GG133" s="41"/>
      <c r="GH133" s="41"/>
      <c r="GI133" s="41"/>
      <c r="GJ133" s="41"/>
      <c r="GK133" s="41"/>
      <c r="GL133" s="41"/>
      <c r="GM133" s="41"/>
      <c r="GN133" s="41"/>
      <c r="GO133" s="41"/>
      <c r="GP133" s="41"/>
      <c r="GQ133" s="41"/>
      <c r="GR133" s="41"/>
      <c r="GS133" s="41"/>
      <c r="GT133" s="41"/>
      <c r="GU133" s="41"/>
      <c r="GV133" s="41"/>
      <c r="GW133" s="41"/>
      <c r="GX133" s="41"/>
      <c r="GY133" s="41"/>
      <c r="GZ133" s="41"/>
      <c r="HA133" s="41"/>
      <c r="HB133" s="41"/>
      <c r="HC133" s="41"/>
      <c r="HD133" s="41"/>
      <c r="HE133" s="41"/>
      <c r="HF133" s="41"/>
      <c r="HG133" s="41"/>
      <c r="HH133" s="41"/>
      <c r="HI133" s="41"/>
      <c r="HJ133" s="41"/>
      <c r="HK133" s="41"/>
      <c r="HL133" s="41"/>
      <c r="HM133" s="41"/>
      <c r="HN133" s="41"/>
      <c r="HO133" s="41"/>
      <c r="HP133" s="41"/>
      <c r="HQ133" s="41"/>
      <c r="HR133" s="41"/>
      <c r="HS133" s="41"/>
      <c r="HT133" s="41"/>
      <c r="HU133" s="41"/>
      <c r="HV133" s="41"/>
      <c r="HW133" s="41"/>
      <c r="HX133" s="41"/>
      <c r="HY133" s="41"/>
      <c r="HZ133" s="41"/>
      <c r="IA133" s="41"/>
      <c r="IB133" s="41"/>
      <c r="IC133" s="41"/>
      <c r="ID133" s="41"/>
      <c r="IE133" s="41"/>
      <c r="IF133" s="41"/>
      <c r="IG133" s="41"/>
      <c r="IH133" s="41"/>
      <c r="II133" s="41"/>
      <c r="IJ133" s="41"/>
      <c r="IK133" s="41"/>
      <c r="IL133" s="41"/>
      <c r="IM133" s="41"/>
      <c r="IN133" s="41"/>
    </row>
    <row r="134" spans="1:248" s="58" customFormat="1" ht="16.5" customHeight="1">
      <c r="A134" s="61"/>
      <c r="B134" s="78" t="s">
        <v>368</v>
      </c>
      <c r="C134" s="116"/>
      <c r="D134" s="56">
        <v>10731510</v>
      </c>
      <c r="E134" s="56">
        <v>11299890</v>
      </c>
      <c r="F134" s="56">
        <v>11299890</v>
      </c>
      <c r="G134" s="92">
        <v>11299890</v>
      </c>
      <c r="H134" s="92">
        <f t="shared" ref="H134" si="107">G134-I134</f>
        <v>1126390</v>
      </c>
      <c r="I134" s="92">
        <v>10173500</v>
      </c>
      <c r="J134" s="57"/>
      <c r="K134" s="57"/>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1"/>
      <c r="BA134" s="41"/>
      <c r="BB134" s="41"/>
      <c r="BC134" s="41"/>
      <c r="BD134" s="41"/>
      <c r="BE134" s="41"/>
      <c r="BF134" s="41"/>
      <c r="BG134" s="41"/>
      <c r="BH134" s="41"/>
      <c r="BI134" s="41"/>
      <c r="BJ134" s="41"/>
      <c r="BK134" s="41"/>
      <c r="BL134" s="41"/>
      <c r="BM134" s="41"/>
      <c r="BN134" s="41"/>
      <c r="BO134" s="41"/>
      <c r="BP134" s="41"/>
      <c r="BQ134" s="41"/>
      <c r="BR134" s="41"/>
      <c r="BS134" s="41"/>
      <c r="BT134" s="41"/>
      <c r="BU134" s="41"/>
      <c r="BV134" s="41"/>
      <c r="BW134" s="41"/>
      <c r="BX134" s="41"/>
      <c r="BY134" s="41"/>
      <c r="BZ134" s="41"/>
      <c r="CA134" s="41"/>
      <c r="CB134" s="41"/>
      <c r="CC134" s="41"/>
      <c r="CD134" s="41"/>
      <c r="CE134" s="41"/>
      <c r="CF134" s="41"/>
      <c r="CG134" s="41"/>
      <c r="CH134" s="41"/>
      <c r="CI134" s="41"/>
      <c r="CJ134" s="41"/>
      <c r="CK134" s="41"/>
      <c r="CL134" s="41"/>
      <c r="CM134" s="41"/>
      <c r="CN134" s="41"/>
      <c r="CO134" s="41"/>
      <c r="CP134" s="41"/>
      <c r="CQ134" s="41"/>
      <c r="CR134" s="41"/>
      <c r="CS134" s="41"/>
      <c r="CT134" s="41"/>
      <c r="CU134" s="41"/>
      <c r="CV134" s="41"/>
      <c r="CW134" s="41"/>
      <c r="CX134" s="41"/>
      <c r="CY134" s="41"/>
      <c r="CZ134" s="41"/>
      <c r="DA134" s="41"/>
      <c r="DB134" s="41"/>
      <c r="DC134" s="41"/>
      <c r="DD134" s="41"/>
      <c r="DE134" s="41"/>
      <c r="DF134" s="41"/>
      <c r="DG134" s="41"/>
      <c r="DH134" s="41"/>
      <c r="DI134" s="41"/>
      <c r="DJ134" s="41"/>
      <c r="DK134" s="41"/>
      <c r="DL134" s="41"/>
      <c r="DM134" s="41"/>
      <c r="DN134" s="41"/>
      <c r="DO134" s="41"/>
      <c r="DP134" s="41"/>
      <c r="DQ134" s="41"/>
      <c r="DR134" s="41"/>
      <c r="DS134" s="41"/>
      <c r="DT134" s="41"/>
      <c r="DU134" s="41"/>
      <c r="DV134" s="41"/>
      <c r="DW134" s="41"/>
      <c r="DX134" s="41"/>
      <c r="DY134" s="41"/>
      <c r="DZ134" s="41"/>
      <c r="EA134" s="41"/>
      <c r="EB134" s="41"/>
      <c r="EC134" s="41"/>
      <c r="ED134" s="41"/>
      <c r="EE134" s="41"/>
      <c r="EF134" s="41"/>
      <c r="EG134" s="41"/>
      <c r="EH134" s="41"/>
      <c r="EI134" s="41"/>
      <c r="EJ134" s="41"/>
      <c r="EK134" s="41"/>
      <c r="EL134" s="41"/>
      <c r="EM134" s="41"/>
      <c r="EN134" s="41"/>
      <c r="EO134" s="41"/>
      <c r="EP134" s="41"/>
      <c r="EQ134" s="41"/>
      <c r="ER134" s="41"/>
      <c r="ES134" s="41"/>
      <c r="ET134" s="41"/>
      <c r="EU134" s="41"/>
      <c r="EV134" s="41"/>
      <c r="EW134" s="41"/>
      <c r="EX134" s="41"/>
      <c r="EY134" s="41"/>
      <c r="EZ134" s="41"/>
      <c r="FA134" s="41"/>
      <c r="FB134" s="41"/>
      <c r="FC134" s="41"/>
      <c r="FD134" s="41"/>
      <c r="FE134" s="41"/>
      <c r="FF134" s="41"/>
      <c r="FG134" s="41"/>
      <c r="FH134" s="41"/>
      <c r="FI134" s="41"/>
      <c r="FJ134" s="41"/>
      <c r="FK134" s="41"/>
      <c r="FL134" s="41"/>
      <c r="FM134" s="41"/>
      <c r="FN134" s="41"/>
      <c r="FO134" s="41"/>
      <c r="FP134" s="41"/>
      <c r="FQ134" s="41"/>
      <c r="FR134" s="41"/>
      <c r="FS134" s="41"/>
      <c r="FT134" s="41"/>
      <c r="FU134" s="41"/>
      <c r="FV134" s="41"/>
      <c r="FW134" s="41"/>
      <c r="FX134" s="41"/>
      <c r="FY134" s="41"/>
      <c r="FZ134" s="41"/>
      <c r="GA134" s="41"/>
      <c r="GB134" s="41"/>
      <c r="GC134" s="41"/>
      <c r="GD134" s="41"/>
      <c r="GE134" s="41"/>
      <c r="GF134" s="41"/>
      <c r="GG134" s="41"/>
      <c r="GH134" s="41"/>
      <c r="GI134" s="41"/>
      <c r="GJ134" s="41"/>
      <c r="GK134" s="41"/>
      <c r="GL134" s="41"/>
      <c r="GM134" s="41"/>
      <c r="GN134" s="41"/>
      <c r="GO134" s="41"/>
      <c r="GP134" s="41"/>
      <c r="GQ134" s="41"/>
      <c r="GR134" s="41"/>
      <c r="GS134" s="41"/>
      <c r="GT134" s="41"/>
      <c r="GU134" s="41"/>
      <c r="GV134" s="41"/>
      <c r="GW134" s="41"/>
      <c r="GX134" s="41"/>
      <c r="GY134" s="41"/>
      <c r="GZ134" s="41"/>
      <c r="HA134" s="41"/>
      <c r="HB134" s="41"/>
      <c r="HC134" s="41"/>
      <c r="HD134" s="41"/>
      <c r="HE134" s="41"/>
      <c r="HF134" s="41"/>
      <c r="HG134" s="41"/>
      <c r="HH134" s="41"/>
      <c r="HI134" s="41"/>
      <c r="HJ134" s="41"/>
      <c r="HK134" s="41"/>
      <c r="HL134" s="41"/>
      <c r="HM134" s="41"/>
      <c r="HN134" s="41"/>
      <c r="HO134" s="41"/>
      <c r="HP134" s="41"/>
      <c r="HQ134" s="41"/>
      <c r="HR134" s="41"/>
      <c r="HS134" s="41"/>
      <c r="HT134" s="41"/>
      <c r="HU134" s="41"/>
      <c r="HV134" s="41"/>
      <c r="HW134" s="41"/>
      <c r="HX134" s="41"/>
      <c r="HY134" s="41"/>
      <c r="HZ134" s="41"/>
      <c r="IA134" s="41"/>
      <c r="IB134" s="41"/>
      <c r="IC134" s="41"/>
      <c r="ID134" s="41"/>
      <c r="IE134" s="41"/>
      <c r="IF134" s="41"/>
      <c r="IG134" s="41"/>
      <c r="IH134" s="41"/>
      <c r="II134" s="41"/>
      <c r="IJ134" s="41"/>
      <c r="IK134" s="41"/>
      <c r="IL134" s="41"/>
      <c r="IM134" s="41"/>
      <c r="IN134" s="41"/>
    </row>
    <row r="135" spans="1:248" s="58" customFormat="1" ht="60">
      <c r="A135" s="61"/>
      <c r="B135" s="78" t="s">
        <v>370</v>
      </c>
      <c r="C135" s="116"/>
      <c r="D135" s="56"/>
      <c r="E135" s="56"/>
      <c r="F135" s="56"/>
      <c r="G135" s="64"/>
      <c r="H135" s="64"/>
      <c r="I135" s="64"/>
      <c r="J135" s="57"/>
      <c r="K135" s="57"/>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1"/>
      <c r="BA135" s="41"/>
      <c r="BB135" s="41"/>
      <c r="BC135" s="41"/>
      <c r="BD135" s="41"/>
      <c r="BE135" s="41"/>
      <c r="BF135" s="41"/>
      <c r="BG135" s="41"/>
      <c r="BH135" s="41"/>
      <c r="BI135" s="41"/>
      <c r="BJ135" s="41"/>
      <c r="BK135" s="41"/>
      <c r="BL135" s="41"/>
      <c r="BM135" s="41"/>
      <c r="BN135" s="41"/>
      <c r="BO135" s="41"/>
      <c r="BP135" s="41"/>
      <c r="BQ135" s="41"/>
      <c r="BR135" s="41"/>
      <c r="BS135" s="41"/>
      <c r="BT135" s="41"/>
      <c r="BU135" s="41"/>
      <c r="BV135" s="41"/>
      <c r="BW135" s="41"/>
      <c r="BX135" s="41"/>
      <c r="BY135" s="41"/>
      <c r="BZ135" s="41"/>
      <c r="CA135" s="41"/>
      <c r="CB135" s="41"/>
      <c r="CC135" s="41"/>
      <c r="CD135" s="41"/>
      <c r="CE135" s="41"/>
      <c r="CF135" s="41"/>
      <c r="CG135" s="41"/>
      <c r="CH135" s="41"/>
      <c r="CI135" s="41"/>
      <c r="CJ135" s="41"/>
      <c r="CK135" s="41"/>
      <c r="CL135" s="41"/>
      <c r="CM135" s="41"/>
      <c r="CN135" s="41"/>
      <c r="CO135" s="41"/>
      <c r="CP135" s="41"/>
      <c r="CQ135" s="41"/>
      <c r="CR135" s="41"/>
      <c r="CS135" s="41"/>
      <c r="CT135" s="41"/>
      <c r="CU135" s="41"/>
      <c r="CV135" s="41"/>
      <c r="CW135" s="41"/>
      <c r="CX135" s="41"/>
      <c r="CY135" s="41"/>
      <c r="CZ135" s="41"/>
      <c r="DA135" s="41"/>
      <c r="DB135" s="41"/>
      <c r="DC135" s="41"/>
      <c r="DD135" s="41"/>
      <c r="DE135" s="41"/>
      <c r="DF135" s="41"/>
      <c r="DG135" s="41"/>
      <c r="DH135" s="41"/>
      <c r="DI135" s="41"/>
      <c r="DJ135" s="41"/>
      <c r="DK135" s="41"/>
      <c r="DL135" s="41"/>
      <c r="DM135" s="41"/>
      <c r="DN135" s="41"/>
      <c r="DO135" s="41"/>
      <c r="DP135" s="41"/>
      <c r="DQ135" s="41"/>
      <c r="DR135" s="41"/>
      <c r="DS135" s="41"/>
      <c r="DT135" s="41"/>
      <c r="DU135" s="41"/>
      <c r="DV135" s="41"/>
      <c r="DW135" s="41"/>
      <c r="DX135" s="41"/>
      <c r="DY135" s="41"/>
      <c r="DZ135" s="41"/>
      <c r="EA135" s="41"/>
      <c r="EB135" s="41"/>
      <c r="EC135" s="41"/>
      <c r="ED135" s="41"/>
      <c r="EE135" s="41"/>
      <c r="EF135" s="41"/>
      <c r="EG135" s="41"/>
      <c r="EH135" s="41"/>
      <c r="EI135" s="41"/>
      <c r="EJ135" s="41"/>
      <c r="EK135" s="41"/>
      <c r="EL135" s="41"/>
      <c r="EM135" s="41"/>
      <c r="EN135" s="41"/>
      <c r="EO135" s="41"/>
      <c r="EP135" s="41"/>
      <c r="EQ135" s="41"/>
      <c r="ER135" s="41"/>
      <c r="ES135" s="41"/>
      <c r="ET135" s="41"/>
      <c r="EU135" s="41"/>
      <c r="EV135" s="41"/>
      <c r="EW135" s="41"/>
      <c r="EX135" s="41"/>
      <c r="EY135" s="41"/>
      <c r="EZ135" s="41"/>
      <c r="FA135" s="41"/>
      <c r="FB135" s="41"/>
      <c r="FC135" s="41"/>
      <c r="FD135" s="41"/>
      <c r="FE135" s="41"/>
      <c r="FF135" s="41"/>
      <c r="FG135" s="41"/>
      <c r="FH135" s="41"/>
      <c r="FI135" s="41"/>
      <c r="FJ135" s="41"/>
      <c r="FK135" s="41"/>
      <c r="FL135" s="41"/>
      <c r="FM135" s="41"/>
      <c r="FN135" s="41"/>
      <c r="FO135" s="41"/>
      <c r="FP135" s="41"/>
      <c r="FQ135" s="41"/>
      <c r="FR135" s="41"/>
      <c r="FS135" s="41"/>
      <c r="FT135" s="41"/>
      <c r="FU135" s="41"/>
      <c r="FV135" s="41"/>
      <c r="FW135" s="41"/>
      <c r="FX135" s="41"/>
      <c r="FY135" s="41"/>
      <c r="FZ135" s="41"/>
      <c r="GA135" s="41"/>
      <c r="GB135" s="41"/>
      <c r="GC135" s="41"/>
      <c r="GD135" s="41"/>
      <c r="GE135" s="41"/>
      <c r="GF135" s="41"/>
      <c r="GG135" s="41"/>
      <c r="GH135" s="41"/>
      <c r="GI135" s="41"/>
      <c r="GJ135" s="41"/>
      <c r="GK135" s="41"/>
      <c r="GL135" s="41"/>
      <c r="GM135" s="41"/>
      <c r="GN135" s="41"/>
      <c r="GO135" s="41"/>
      <c r="GP135" s="41"/>
      <c r="GQ135" s="41"/>
      <c r="GR135" s="41"/>
      <c r="GS135" s="41"/>
      <c r="GT135" s="41"/>
      <c r="GU135" s="41"/>
      <c r="GV135" s="41"/>
      <c r="GW135" s="41"/>
      <c r="GX135" s="41"/>
      <c r="GY135" s="41"/>
      <c r="GZ135" s="41"/>
      <c r="HA135" s="41"/>
      <c r="HB135" s="41"/>
      <c r="HC135" s="41"/>
      <c r="HD135" s="41"/>
      <c r="HE135" s="41"/>
      <c r="HF135" s="41"/>
      <c r="HG135" s="41"/>
      <c r="HH135" s="41"/>
      <c r="HI135" s="41"/>
      <c r="HJ135" s="41"/>
      <c r="HK135" s="41"/>
      <c r="HL135" s="41"/>
      <c r="HM135" s="41"/>
      <c r="HN135" s="41"/>
      <c r="HO135" s="41"/>
      <c r="HP135" s="41"/>
      <c r="HQ135" s="41"/>
      <c r="HR135" s="41"/>
      <c r="HS135" s="41"/>
      <c r="HT135" s="41"/>
      <c r="HU135" s="41"/>
      <c r="HV135" s="41"/>
      <c r="HW135" s="41"/>
      <c r="HX135" s="41"/>
      <c r="HY135" s="41"/>
      <c r="HZ135" s="41"/>
      <c r="IA135" s="41"/>
      <c r="IB135" s="41"/>
      <c r="IC135" s="41"/>
      <c r="ID135" s="41"/>
      <c r="IE135" s="41"/>
      <c r="IF135" s="41"/>
      <c r="IG135" s="41"/>
      <c r="IH135" s="41"/>
      <c r="II135" s="41"/>
      <c r="IJ135" s="41"/>
      <c r="IK135" s="41"/>
      <c r="IL135" s="41"/>
      <c r="IM135" s="41"/>
      <c r="IN135" s="41"/>
    </row>
    <row r="136" spans="1:248" s="58" customFormat="1" ht="16.5" customHeight="1">
      <c r="A136" s="61"/>
      <c r="B136" s="78" t="s">
        <v>391</v>
      </c>
      <c r="C136" s="116"/>
      <c r="D136" s="56"/>
      <c r="E136" s="56"/>
      <c r="F136" s="56"/>
      <c r="G136" s="64"/>
      <c r="H136" s="64"/>
      <c r="I136" s="64"/>
      <c r="J136" s="57"/>
      <c r="K136" s="57"/>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41"/>
      <c r="BA136" s="41"/>
      <c r="BB136" s="41"/>
      <c r="BC136" s="41"/>
      <c r="BD136" s="41"/>
      <c r="BE136" s="41"/>
      <c r="BF136" s="41"/>
      <c r="BG136" s="41"/>
      <c r="BH136" s="41"/>
      <c r="BI136" s="41"/>
      <c r="BJ136" s="41"/>
      <c r="BK136" s="41"/>
      <c r="BL136" s="41"/>
      <c r="BM136" s="41"/>
      <c r="BN136" s="41"/>
      <c r="BO136" s="41"/>
      <c r="BP136" s="41"/>
      <c r="BQ136" s="41"/>
      <c r="BR136" s="41"/>
      <c r="BS136" s="41"/>
      <c r="BT136" s="41"/>
      <c r="BU136" s="41"/>
      <c r="BV136" s="41"/>
      <c r="BW136" s="41"/>
      <c r="BX136" s="41"/>
      <c r="BY136" s="41"/>
      <c r="BZ136" s="41"/>
      <c r="CA136" s="41"/>
      <c r="CB136" s="41"/>
      <c r="CC136" s="41"/>
      <c r="CD136" s="41"/>
      <c r="CE136" s="41"/>
      <c r="CF136" s="41"/>
      <c r="CG136" s="41"/>
      <c r="CH136" s="41"/>
      <c r="CI136" s="41"/>
      <c r="CJ136" s="41"/>
      <c r="CK136" s="41"/>
      <c r="CL136" s="41"/>
      <c r="CM136" s="41"/>
      <c r="CN136" s="41"/>
      <c r="CO136" s="41"/>
      <c r="CP136" s="41"/>
      <c r="CQ136" s="41"/>
      <c r="CR136" s="41"/>
      <c r="CS136" s="41"/>
      <c r="CT136" s="41"/>
      <c r="CU136" s="41"/>
      <c r="CV136" s="41"/>
      <c r="CW136" s="41"/>
      <c r="CX136" s="41"/>
      <c r="CY136" s="41"/>
      <c r="CZ136" s="41"/>
      <c r="DA136" s="41"/>
      <c r="DB136" s="41"/>
      <c r="DC136" s="41"/>
      <c r="DD136" s="41"/>
      <c r="DE136" s="41"/>
      <c r="DF136" s="41"/>
      <c r="DG136" s="41"/>
      <c r="DH136" s="41"/>
      <c r="DI136" s="41"/>
      <c r="DJ136" s="41"/>
      <c r="DK136" s="41"/>
      <c r="DL136" s="41"/>
      <c r="DM136" s="41"/>
      <c r="DN136" s="41"/>
      <c r="DO136" s="41"/>
      <c r="DP136" s="41"/>
      <c r="DQ136" s="41"/>
      <c r="DR136" s="41"/>
      <c r="DS136" s="41"/>
      <c r="DT136" s="41"/>
      <c r="DU136" s="41"/>
      <c r="DV136" s="41"/>
      <c r="DW136" s="41"/>
      <c r="DX136" s="41"/>
      <c r="DY136" s="41"/>
      <c r="DZ136" s="41"/>
      <c r="EA136" s="41"/>
      <c r="EB136" s="41"/>
      <c r="EC136" s="41"/>
      <c r="ED136" s="41"/>
      <c r="EE136" s="41"/>
      <c r="EF136" s="41"/>
      <c r="EG136" s="41"/>
      <c r="EH136" s="41"/>
      <c r="EI136" s="41"/>
      <c r="EJ136" s="41"/>
      <c r="EK136" s="41"/>
      <c r="EL136" s="41"/>
      <c r="EM136" s="41"/>
      <c r="EN136" s="41"/>
      <c r="EO136" s="41"/>
      <c r="EP136" s="41"/>
      <c r="EQ136" s="41"/>
      <c r="ER136" s="41"/>
      <c r="ES136" s="41"/>
      <c r="ET136" s="41"/>
      <c r="EU136" s="41"/>
      <c r="EV136" s="41"/>
      <c r="EW136" s="41"/>
      <c r="EX136" s="41"/>
      <c r="EY136" s="41"/>
      <c r="EZ136" s="41"/>
      <c r="FA136" s="41"/>
      <c r="FB136" s="41"/>
      <c r="FC136" s="41"/>
      <c r="FD136" s="41"/>
      <c r="FE136" s="41"/>
      <c r="FF136" s="41"/>
      <c r="FG136" s="41"/>
      <c r="FH136" s="41"/>
      <c r="FI136" s="41"/>
      <c r="FJ136" s="41"/>
      <c r="FK136" s="41"/>
      <c r="FL136" s="41"/>
      <c r="FM136" s="41"/>
      <c r="FN136" s="41"/>
      <c r="FO136" s="41"/>
      <c r="FP136" s="41"/>
      <c r="FQ136" s="41"/>
      <c r="FR136" s="41"/>
      <c r="FS136" s="41"/>
      <c r="FT136" s="41"/>
      <c r="FU136" s="41"/>
      <c r="FV136" s="41"/>
      <c r="FW136" s="41"/>
      <c r="FX136" s="41"/>
      <c r="FY136" s="41"/>
      <c r="FZ136" s="41"/>
      <c r="GA136" s="41"/>
      <c r="GB136" s="41"/>
      <c r="GC136" s="41"/>
      <c r="GD136" s="41"/>
      <c r="GE136" s="41"/>
      <c r="GF136" s="41"/>
      <c r="GG136" s="41"/>
      <c r="GH136" s="41"/>
      <c r="GI136" s="41"/>
      <c r="GJ136" s="41"/>
      <c r="GK136" s="41"/>
      <c r="GL136" s="41"/>
      <c r="GM136" s="41"/>
      <c r="GN136" s="41"/>
      <c r="GO136" s="41"/>
      <c r="GP136" s="41"/>
      <c r="GQ136" s="41"/>
      <c r="GR136" s="41"/>
      <c r="GS136" s="41"/>
      <c r="GT136" s="41"/>
      <c r="GU136" s="41"/>
      <c r="GV136" s="41"/>
      <c r="GW136" s="41"/>
      <c r="GX136" s="41"/>
      <c r="GY136" s="41"/>
      <c r="GZ136" s="41"/>
      <c r="HA136" s="41"/>
      <c r="HB136" s="41"/>
      <c r="HC136" s="41"/>
      <c r="HD136" s="41"/>
      <c r="HE136" s="41"/>
      <c r="HF136" s="41"/>
      <c r="HG136" s="41"/>
      <c r="HH136" s="41"/>
      <c r="HI136" s="41"/>
      <c r="HJ136" s="41"/>
      <c r="HK136" s="41"/>
      <c r="HL136" s="41"/>
      <c r="HM136" s="41"/>
      <c r="HN136" s="41"/>
      <c r="HO136" s="41"/>
      <c r="HP136" s="41"/>
      <c r="HQ136" s="41"/>
      <c r="HR136" s="41"/>
      <c r="HS136" s="41"/>
      <c r="HT136" s="41"/>
      <c r="HU136" s="41"/>
      <c r="HV136" s="41"/>
      <c r="HW136" s="41"/>
      <c r="HX136" s="41"/>
      <c r="HY136" s="41"/>
      <c r="HZ136" s="41"/>
      <c r="IA136" s="41"/>
      <c r="IB136" s="41"/>
      <c r="IC136" s="41"/>
      <c r="ID136" s="41"/>
      <c r="IE136" s="41"/>
      <c r="IF136" s="41"/>
      <c r="IG136" s="41"/>
      <c r="IH136" s="41"/>
      <c r="II136" s="41"/>
      <c r="IJ136" s="41"/>
      <c r="IK136" s="41"/>
      <c r="IL136" s="41"/>
      <c r="IM136" s="41"/>
      <c r="IN136" s="41"/>
    </row>
    <row r="137" spans="1:248" ht="30">
      <c r="A137" s="54"/>
      <c r="B137" s="78" t="s">
        <v>392</v>
      </c>
      <c r="C137" s="116"/>
      <c r="D137" s="56">
        <v>2270280</v>
      </c>
      <c r="E137" s="56">
        <v>1353800</v>
      </c>
      <c r="F137" s="56">
        <v>1353800</v>
      </c>
      <c r="G137" s="92">
        <v>1353800</v>
      </c>
      <c r="H137" s="92">
        <f t="shared" ref="H137" si="108">G137-I137</f>
        <v>352264.66000000003</v>
      </c>
      <c r="I137" s="92">
        <v>1001535.34</v>
      </c>
      <c r="J137" s="57"/>
      <c r="K137" s="57"/>
    </row>
    <row r="138" spans="1:248" ht="16.5" customHeight="1">
      <c r="A138" s="54"/>
      <c r="B138" s="78" t="s">
        <v>393</v>
      </c>
      <c r="C138" s="116"/>
      <c r="D138" s="56"/>
      <c r="E138" s="56"/>
      <c r="F138" s="56"/>
      <c r="G138" s="64"/>
      <c r="H138" s="64"/>
      <c r="I138" s="64"/>
      <c r="J138" s="57"/>
      <c r="K138" s="57"/>
    </row>
    <row r="139" spans="1:248" s="58" customFormat="1" ht="16.5" customHeight="1">
      <c r="A139" s="61"/>
      <c r="B139" s="78" t="s">
        <v>394</v>
      </c>
      <c r="C139" s="116">
        <f>C140+C141</f>
        <v>0</v>
      </c>
      <c r="D139" s="116">
        <f t="shared" ref="D139:H139" si="109">D140+D141</f>
        <v>0</v>
      </c>
      <c r="E139" s="116">
        <f t="shared" si="109"/>
        <v>0</v>
      </c>
      <c r="F139" s="116">
        <f t="shared" si="109"/>
        <v>0</v>
      </c>
      <c r="G139" s="116">
        <f t="shared" si="109"/>
        <v>0</v>
      </c>
      <c r="H139" s="116">
        <f t="shared" si="109"/>
        <v>0</v>
      </c>
      <c r="I139" s="116">
        <f t="shared" ref="I139" si="110">I140+I141</f>
        <v>0</v>
      </c>
      <c r="J139" s="57"/>
      <c r="K139" s="57"/>
      <c r="L139" s="41"/>
      <c r="M139" s="41"/>
      <c r="N139" s="41"/>
      <c r="O139" s="41"/>
      <c r="P139" s="41"/>
      <c r="Q139" s="41"/>
      <c r="R139" s="41"/>
      <c r="S139" s="41"/>
      <c r="T139" s="41"/>
      <c r="U139" s="41"/>
      <c r="V139" s="41"/>
      <c r="W139" s="41"/>
      <c r="X139" s="41"/>
      <c r="Y139" s="41"/>
      <c r="Z139" s="41"/>
      <c r="AA139" s="41"/>
      <c r="AB139" s="41"/>
      <c r="AC139" s="41"/>
      <c r="AD139" s="41"/>
      <c r="AE139" s="41"/>
      <c r="AF139" s="41"/>
      <c r="AG139" s="41"/>
      <c r="AH139" s="41"/>
      <c r="AI139" s="41"/>
      <c r="AJ139" s="41"/>
      <c r="AK139" s="41"/>
      <c r="AL139" s="41"/>
      <c r="AM139" s="41"/>
      <c r="AN139" s="41"/>
      <c r="AO139" s="41"/>
      <c r="AP139" s="41"/>
      <c r="AQ139" s="41"/>
      <c r="AR139" s="41"/>
      <c r="AS139" s="41"/>
      <c r="AT139" s="41"/>
      <c r="AU139" s="41"/>
      <c r="AV139" s="41"/>
      <c r="AW139" s="41"/>
      <c r="AX139" s="41"/>
      <c r="AY139" s="41"/>
      <c r="AZ139" s="41"/>
      <c r="BA139" s="41"/>
      <c r="BB139" s="41"/>
      <c r="BC139" s="41"/>
      <c r="BD139" s="41"/>
      <c r="BE139" s="41"/>
      <c r="BF139" s="41"/>
      <c r="BG139" s="41"/>
      <c r="BH139" s="41"/>
      <c r="BI139" s="41"/>
      <c r="BJ139" s="41"/>
      <c r="BK139" s="41"/>
      <c r="BL139" s="41"/>
      <c r="BM139" s="41"/>
      <c r="BN139" s="41"/>
      <c r="BO139" s="41"/>
      <c r="BP139" s="41"/>
      <c r="BQ139" s="41"/>
      <c r="BR139" s="41"/>
      <c r="BS139" s="41"/>
      <c r="BT139" s="41"/>
      <c r="BU139" s="41"/>
      <c r="BV139" s="41"/>
      <c r="BW139" s="41"/>
      <c r="BX139" s="41"/>
      <c r="BY139" s="41"/>
      <c r="BZ139" s="41"/>
      <c r="CA139" s="41"/>
      <c r="CB139" s="41"/>
      <c r="CC139" s="41"/>
      <c r="CD139" s="41"/>
      <c r="CE139" s="41"/>
      <c r="CF139" s="41"/>
      <c r="CG139" s="41"/>
      <c r="CH139" s="41"/>
      <c r="CI139" s="41"/>
      <c r="CJ139" s="41"/>
      <c r="CK139" s="41"/>
      <c r="CL139" s="41"/>
      <c r="CM139" s="41"/>
      <c r="CN139" s="41"/>
      <c r="CO139" s="41"/>
      <c r="CP139" s="41"/>
      <c r="CQ139" s="41"/>
      <c r="CR139" s="41"/>
      <c r="CS139" s="41"/>
      <c r="CT139" s="41"/>
      <c r="CU139" s="41"/>
      <c r="CV139" s="41"/>
      <c r="CW139" s="41"/>
      <c r="CX139" s="41"/>
      <c r="CY139" s="41"/>
      <c r="CZ139" s="41"/>
      <c r="DA139" s="41"/>
      <c r="DB139" s="41"/>
      <c r="DC139" s="41"/>
      <c r="DD139" s="41"/>
      <c r="DE139" s="41"/>
      <c r="DF139" s="41"/>
      <c r="DG139" s="41"/>
      <c r="DH139" s="41"/>
      <c r="DI139" s="41"/>
      <c r="DJ139" s="41"/>
      <c r="DK139" s="41"/>
      <c r="DL139" s="41"/>
      <c r="DM139" s="41"/>
      <c r="DN139" s="41"/>
      <c r="DO139" s="41"/>
      <c r="DP139" s="41"/>
      <c r="DQ139" s="41"/>
      <c r="DR139" s="41"/>
      <c r="DS139" s="41"/>
      <c r="DT139" s="41"/>
      <c r="DU139" s="41"/>
      <c r="DV139" s="41"/>
      <c r="DW139" s="41"/>
      <c r="DX139" s="41"/>
      <c r="DY139" s="41"/>
      <c r="DZ139" s="41"/>
      <c r="EA139" s="41"/>
      <c r="EB139" s="41"/>
      <c r="EC139" s="41"/>
      <c r="ED139" s="41"/>
      <c r="EE139" s="41"/>
      <c r="EF139" s="41"/>
      <c r="EG139" s="41"/>
      <c r="EH139" s="41"/>
      <c r="EI139" s="41"/>
      <c r="EJ139" s="41"/>
      <c r="EK139" s="41"/>
      <c r="EL139" s="41"/>
      <c r="EM139" s="41"/>
      <c r="EN139" s="41"/>
      <c r="EO139" s="41"/>
      <c r="EP139" s="41"/>
      <c r="EQ139" s="41"/>
      <c r="ER139" s="41"/>
      <c r="ES139" s="41"/>
      <c r="ET139" s="41"/>
      <c r="EU139" s="41"/>
      <c r="EV139" s="41"/>
      <c r="EW139" s="41"/>
      <c r="EX139" s="41"/>
      <c r="EY139" s="41"/>
      <c r="EZ139" s="41"/>
      <c r="FA139" s="41"/>
      <c r="FB139" s="41"/>
      <c r="FC139" s="41"/>
      <c r="FD139" s="41"/>
      <c r="FE139" s="41"/>
      <c r="FF139" s="41"/>
      <c r="FG139" s="41"/>
      <c r="FH139" s="41"/>
      <c r="FI139" s="41"/>
      <c r="FJ139" s="41"/>
      <c r="FK139" s="41"/>
      <c r="FL139" s="41"/>
      <c r="FM139" s="41"/>
      <c r="FN139" s="41"/>
      <c r="FO139" s="41"/>
      <c r="FP139" s="41"/>
      <c r="FQ139" s="41"/>
      <c r="FR139" s="41"/>
      <c r="FS139" s="41"/>
      <c r="FT139" s="41"/>
      <c r="FU139" s="41"/>
      <c r="FV139" s="41"/>
      <c r="FW139" s="41"/>
      <c r="FX139" s="41"/>
      <c r="FY139" s="41"/>
      <c r="FZ139" s="41"/>
      <c r="GA139" s="41"/>
      <c r="GB139" s="41"/>
      <c r="GC139" s="41"/>
      <c r="GD139" s="41"/>
      <c r="GE139" s="41"/>
      <c r="GF139" s="41"/>
      <c r="GG139" s="41"/>
      <c r="GH139" s="41"/>
      <c r="GI139" s="41"/>
      <c r="GJ139" s="41"/>
      <c r="GK139" s="41"/>
      <c r="GL139" s="41"/>
      <c r="GM139" s="41"/>
      <c r="GN139" s="41"/>
      <c r="GO139" s="41"/>
      <c r="GP139" s="41"/>
      <c r="GQ139" s="41"/>
      <c r="GR139" s="41"/>
      <c r="GS139" s="41"/>
      <c r="GT139" s="41"/>
      <c r="GU139" s="41"/>
      <c r="GV139" s="41"/>
      <c r="GW139" s="41"/>
      <c r="GX139" s="41"/>
      <c r="GY139" s="41"/>
      <c r="GZ139" s="41"/>
      <c r="HA139" s="41"/>
      <c r="HB139" s="41"/>
      <c r="HC139" s="41"/>
      <c r="HD139" s="41"/>
      <c r="HE139" s="41"/>
      <c r="HF139" s="41"/>
      <c r="HG139" s="41"/>
      <c r="HH139" s="41"/>
      <c r="HI139" s="41"/>
      <c r="HJ139" s="41"/>
      <c r="HK139" s="41"/>
      <c r="HL139" s="41"/>
      <c r="HM139" s="41"/>
      <c r="HN139" s="41"/>
      <c r="HO139" s="41"/>
      <c r="HP139" s="41"/>
      <c r="HQ139" s="41"/>
      <c r="HR139" s="41"/>
      <c r="HS139" s="41"/>
      <c r="HT139" s="41"/>
      <c r="HU139" s="41"/>
      <c r="HV139" s="41"/>
      <c r="HW139" s="41"/>
      <c r="HX139" s="41"/>
      <c r="HY139" s="41"/>
      <c r="HZ139" s="41"/>
      <c r="IA139" s="41"/>
      <c r="IB139" s="41"/>
      <c r="IC139" s="41"/>
      <c r="ID139" s="41"/>
      <c r="IE139" s="41"/>
      <c r="IF139" s="41"/>
      <c r="IG139" s="41"/>
      <c r="IH139" s="41"/>
      <c r="II139" s="41"/>
      <c r="IJ139" s="41"/>
      <c r="IK139" s="41"/>
      <c r="IL139" s="41"/>
      <c r="IM139" s="41"/>
      <c r="IN139" s="41"/>
    </row>
    <row r="140" spans="1:248" s="58" customFormat="1" ht="16.5" customHeight="1">
      <c r="A140" s="61"/>
      <c r="B140" s="78" t="s">
        <v>368</v>
      </c>
      <c r="C140" s="116"/>
      <c r="D140" s="56"/>
      <c r="E140" s="56"/>
      <c r="F140" s="56"/>
      <c r="G140" s="64"/>
      <c r="H140" s="64"/>
      <c r="I140" s="64"/>
      <c r="J140" s="57"/>
      <c r="K140" s="57"/>
      <c r="L140" s="41"/>
      <c r="M140" s="41"/>
      <c r="N140" s="41"/>
      <c r="O140" s="41"/>
      <c r="P140" s="41"/>
      <c r="Q140" s="41"/>
      <c r="R140" s="41"/>
      <c r="S140" s="41"/>
      <c r="T140" s="41"/>
      <c r="U140" s="41"/>
      <c r="V140" s="41"/>
      <c r="W140" s="41"/>
      <c r="X140" s="41"/>
      <c r="Y140" s="41"/>
      <c r="Z140" s="41"/>
      <c r="AA140" s="41"/>
      <c r="AB140" s="41"/>
      <c r="AC140" s="41"/>
      <c r="AD140" s="41"/>
      <c r="AE140" s="41"/>
      <c r="AF140" s="41"/>
      <c r="AG140" s="41"/>
      <c r="AH140" s="41"/>
      <c r="AI140" s="41"/>
      <c r="AJ140" s="41"/>
      <c r="AK140" s="41"/>
      <c r="AL140" s="41"/>
      <c r="AM140" s="41"/>
      <c r="AN140" s="41"/>
      <c r="AO140" s="41"/>
      <c r="AP140" s="41"/>
      <c r="AQ140" s="41"/>
      <c r="AR140" s="41"/>
      <c r="AS140" s="41"/>
      <c r="AT140" s="41"/>
      <c r="AU140" s="41"/>
      <c r="AV140" s="41"/>
      <c r="AW140" s="41"/>
      <c r="AX140" s="41"/>
      <c r="AY140" s="41"/>
      <c r="AZ140" s="41"/>
      <c r="BA140" s="41"/>
      <c r="BB140" s="41"/>
      <c r="BC140" s="41"/>
      <c r="BD140" s="41"/>
      <c r="BE140" s="41"/>
      <c r="BF140" s="41"/>
      <c r="BG140" s="41"/>
      <c r="BH140" s="41"/>
      <c r="BI140" s="41"/>
      <c r="BJ140" s="41"/>
      <c r="BK140" s="41"/>
      <c r="BL140" s="41"/>
      <c r="BM140" s="41"/>
      <c r="BN140" s="41"/>
      <c r="BO140" s="41"/>
      <c r="BP140" s="41"/>
      <c r="BQ140" s="41"/>
      <c r="BR140" s="41"/>
      <c r="BS140" s="41"/>
      <c r="BT140" s="41"/>
      <c r="BU140" s="41"/>
      <c r="BV140" s="41"/>
      <c r="BW140" s="41"/>
      <c r="BX140" s="41"/>
      <c r="BY140" s="41"/>
      <c r="BZ140" s="41"/>
      <c r="CA140" s="41"/>
      <c r="CB140" s="41"/>
      <c r="CC140" s="41"/>
      <c r="CD140" s="41"/>
      <c r="CE140" s="41"/>
      <c r="CF140" s="41"/>
      <c r="CG140" s="41"/>
      <c r="CH140" s="41"/>
      <c r="CI140" s="41"/>
      <c r="CJ140" s="41"/>
      <c r="CK140" s="41"/>
      <c r="CL140" s="41"/>
      <c r="CM140" s="41"/>
      <c r="CN140" s="41"/>
      <c r="CO140" s="41"/>
      <c r="CP140" s="41"/>
      <c r="CQ140" s="41"/>
      <c r="CR140" s="41"/>
      <c r="CS140" s="41"/>
      <c r="CT140" s="41"/>
      <c r="CU140" s="41"/>
      <c r="CV140" s="41"/>
      <c r="CW140" s="41"/>
      <c r="CX140" s="41"/>
      <c r="CY140" s="41"/>
      <c r="CZ140" s="41"/>
      <c r="DA140" s="41"/>
      <c r="DB140" s="41"/>
      <c r="DC140" s="41"/>
      <c r="DD140" s="41"/>
      <c r="DE140" s="41"/>
      <c r="DF140" s="41"/>
      <c r="DG140" s="41"/>
      <c r="DH140" s="41"/>
      <c r="DI140" s="41"/>
      <c r="DJ140" s="41"/>
      <c r="DK140" s="41"/>
      <c r="DL140" s="41"/>
      <c r="DM140" s="41"/>
      <c r="DN140" s="41"/>
      <c r="DO140" s="41"/>
      <c r="DP140" s="41"/>
      <c r="DQ140" s="41"/>
      <c r="DR140" s="41"/>
      <c r="DS140" s="41"/>
      <c r="DT140" s="41"/>
      <c r="DU140" s="41"/>
      <c r="DV140" s="41"/>
      <c r="DW140" s="41"/>
      <c r="DX140" s="41"/>
      <c r="DY140" s="41"/>
      <c r="DZ140" s="41"/>
      <c r="EA140" s="41"/>
      <c r="EB140" s="41"/>
      <c r="EC140" s="41"/>
      <c r="ED140" s="41"/>
      <c r="EE140" s="41"/>
      <c r="EF140" s="41"/>
      <c r="EG140" s="41"/>
      <c r="EH140" s="41"/>
      <c r="EI140" s="41"/>
      <c r="EJ140" s="41"/>
      <c r="EK140" s="41"/>
      <c r="EL140" s="41"/>
      <c r="EM140" s="41"/>
      <c r="EN140" s="41"/>
      <c r="EO140" s="41"/>
      <c r="EP140" s="41"/>
      <c r="EQ140" s="41"/>
      <c r="ER140" s="41"/>
      <c r="ES140" s="41"/>
      <c r="ET140" s="41"/>
      <c r="EU140" s="41"/>
      <c r="EV140" s="41"/>
      <c r="EW140" s="41"/>
      <c r="EX140" s="41"/>
      <c r="EY140" s="41"/>
      <c r="EZ140" s="41"/>
      <c r="FA140" s="41"/>
      <c r="FB140" s="41"/>
      <c r="FC140" s="41"/>
      <c r="FD140" s="41"/>
      <c r="FE140" s="41"/>
      <c r="FF140" s="41"/>
      <c r="FG140" s="41"/>
      <c r="FH140" s="41"/>
      <c r="FI140" s="41"/>
      <c r="FJ140" s="41"/>
      <c r="FK140" s="41"/>
      <c r="FL140" s="41"/>
      <c r="FM140" s="41"/>
      <c r="FN140" s="41"/>
      <c r="FO140" s="41"/>
      <c r="FP140" s="41"/>
      <c r="FQ140" s="41"/>
      <c r="FR140" s="41"/>
      <c r="FS140" s="41"/>
      <c r="FT140" s="41"/>
      <c r="FU140" s="41"/>
      <c r="FV140" s="41"/>
      <c r="FW140" s="41"/>
      <c r="FX140" s="41"/>
      <c r="FY140" s="41"/>
      <c r="FZ140" s="41"/>
      <c r="GA140" s="41"/>
      <c r="GB140" s="41"/>
      <c r="GC140" s="41"/>
      <c r="GD140" s="41"/>
      <c r="GE140" s="41"/>
      <c r="GF140" s="41"/>
      <c r="GG140" s="41"/>
      <c r="GH140" s="41"/>
      <c r="GI140" s="41"/>
      <c r="GJ140" s="41"/>
      <c r="GK140" s="41"/>
      <c r="GL140" s="41"/>
      <c r="GM140" s="41"/>
      <c r="GN140" s="41"/>
      <c r="GO140" s="41"/>
      <c r="GP140" s="41"/>
      <c r="GQ140" s="41"/>
      <c r="GR140" s="41"/>
      <c r="GS140" s="41"/>
      <c r="GT140" s="41"/>
      <c r="GU140" s="41"/>
      <c r="GV140" s="41"/>
      <c r="GW140" s="41"/>
      <c r="GX140" s="41"/>
      <c r="GY140" s="41"/>
      <c r="GZ140" s="41"/>
      <c r="HA140" s="41"/>
      <c r="HB140" s="41"/>
      <c r="HC140" s="41"/>
      <c r="HD140" s="41"/>
      <c r="HE140" s="41"/>
      <c r="HF140" s="41"/>
      <c r="HG140" s="41"/>
      <c r="HH140" s="41"/>
      <c r="HI140" s="41"/>
      <c r="HJ140" s="41"/>
      <c r="HK140" s="41"/>
      <c r="HL140" s="41"/>
      <c r="HM140" s="41"/>
      <c r="HN140" s="41"/>
      <c r="HO140" s="41"/>
      <c r="HP140" s="41"/>
      <c r="HQ140" s="41"/>
      <c r="HR140" s="41"/>
      <c r="HS140" s="41"/>
      <c r="HT140" s="41"/>
      <c r="HU140" s="41"/>
      <c r="HV140" s="41"/>
      <c r="HW140" s="41"/>
      <c r="HX140" s="41"/>
      <c r="HY140" s="41"/>
      <c r="HZ140" s="41"/>
      <c r="IA140" s="41"/>
      <c r="IB140" s="41"/>
      <c r="IC140" s="41"/>
      <c r="ID140" s="41"/>
      <c r="IE140" s="41"/>
      <c r="IF140" s="41"/>
      <c r="IG140" s="41"/>
      <c r="IH140" s="41"/>
      <c r="II140" s="41"/>
      <c r="IJ140" s="41"/>
      <c r="IK140" s="41"/>
      <c r="IL140" s="41"/>
      <c r="IM140" s="41"/>
      <c r="IN140" s="41"/>
    </row>
    <row r="141" spans="1:248" s="58" customFormat="1" ht="60">
      <c r="A141" s="61"/>
      <c r="B141" s="78" t="s">
        <v>370</v>
      </c>
      <c r="C141" s="116"/>
      <c r="D141" s="56"/>
      <c r="E141" s="56"/>
      <c r="F141" s="56"/>
      <c r="G141" s="64"/>
      <c r="H141" s="64"/>
      <c r="I141" s="64"/>
      <c r="J141" s="57"/>
      <c r="K141" s="57"/>
      <c r="L141" s="41"/>
      <c r="M141" s="41"/>
      <c r="N141" s="41"/>
      <c r="O141" s="41"/>
      <c r="P141" s="41"/>
      <c r="Q141" s="41"/>
      <c r="R141" s="41"/>
      <c r="S141" s="41"/>
      <c r="T141" s="41"/>
      <c r="U141" s="41"/>
      <c r="V141" s="41"/>
      <c r="W141" s="41"/>
      <c r="X141" s="41"/>
      <c r="Y141" s="41"/>
      <c r="Z141" s="41"/>
      <c r="AA141" s="41"/>
      <c r="AB141" s="41"/>
      <c r="AC141" s="41"/>
      <c r="AD141" s="41"/>
      <c r="AE141" s="41"/>
      <c r="AF141" s="41"/>
      <c r="AG141" s="41"/>
      <c r="AH141" s="41"/>
      <c r="AI141" s="41"/>
      <c r="AJ141" s="41"/>
      <c r="AK141" s="41"/>
      <c r="AL141" s="41"/>
      <c r="AM141" s="41"/>
      <c r="AN141" s="41"/>
      <c r="AO141" s="41"/>
      <c r="AP141" s="41"/>
      <c r="AQ141" s="41"/>
      <c r="AR141" s="41"/>
      <c r="AS141" s="41"/>
      <c r="AT141" s="41"/>
      <c r="AU141" s="41"/>
      <c r="AV141" s="41"/>
      <c r="AW141" s="41"/>
      <c r="AX141" s="41"/>
      <c r="AY141" s="41"/>
      <c r="AZ141" s="41"/>
      <c r="BA141" s="41"/>
      <c r="BB141" s="41"/>
      <c r="BC141" s="41"/>
      <c r="BD141" s="41"/>
      <c r="BE141" s="41"/>
      <c r="BF141" s="41"/>
      <c r="BG141" s="41"/>
      <c r="BH141" s="41"/>
      <c r="BI141" s="41"/>
      <c r="BJ141" s="41"/>
      <c r="BK141" s="41"/>
      <c r="BL141" s="41"/>
      <c r="BM141" s="41"/>
      <c r="BN141" s="41"/>
      <c r="BO141" s="41"/>
      <c r="BP141" s="41"/>
      <c r="BQ141" s="41"/>
      <c r="BR141" s="41"/>
      <c r="BS141" s="41"/>
      <c r="BT141" s="41"/>
      <c r="BU141" s="41"/>
      <c r="BV141" s="41"/>
      <c r="BW141" s="41"/>
      <c r="BX141" s="41"/>
      <c r="BY141" s="41"/>
      <c r="BZ141" s="41"/>
      <c r="CA141" s="41"/>
      <c r="CB141" s="41"/>
      <c r="CC141" s="41"/>
      <c r="CD141" s="41"/>
      <c r="CE141" s="41"/>
      <c r="CF141" s="41"/>
      <c r="CG141" s="41"/>
      <c r="CH141" s="41"/>
      <c r="CI141" s="41"/>
      <c r="CJ141" s="41"/>
      <c r="CK141" s="41"/>
      <c r="CL141" s="41"/>
      <c r="CM141" s="41"/>
      <c r="CN141" s="41"/>
      <c r="CO141" s="41"/>
      <c r="CP141" s="41"/>
      <c r="CQ141" s="41"/>
      <c r="CR141" s="41"/>
      <c r="CS141" s="41"/>
      <c r="CT141" s="41"/>
      <c r="CU141" s="41"/>
      <c r="CV141" s="41"/>
      <c r="CW141" s="41"/>
      <c r="CX141" s="41"/>
      <c r="CY141" s="41"/>
      <c r="CZ141" s="41"/>
      <c r="DA141" s="41"/>
      <c r="DB141" s="41"/>
      <c r="DC141" s="41"/>
      <c r="DD141" s="41"/>
      <c r="DE141" s="41"/>
      <c r="DF141" s="41"/>
      <c r="DG141" s="41"/>
      <c r="DH141" s="41"/>
      <c r="DI141" s="41"/>
      <c r="DJ141" s="41"/>
      <c r="DK141" s="41"/>
      <c r="DL141" s="41"/>
      <c r="DM141" s="41"/>
      <c r="DN141" s="41"/>
      <c r="DO141" s="41"/>
      <c r="DP141" s="41"/>
      <c r="DQ141" s="41"/>
      <c r="DR141" s="41"/>
      <c r="DS141" s="41"/>
      <c r="DT141" s="41"/>
      <c r="DU141" s="41"/>
      <c r="DV141" s="41"/>
      <c r="DW141" s="41"/>
      <c r="DX141" s="41"/>
      <c r="DY141" s="41"/>
      <c r="DZ141" s="41"/>
      <c r="EA141" s="41"/>
      <c r="EB141" s="41"/>
      <c r="EC141" s="41"/>
      <c r="ED141" s="41"/>
      <c r="EE141" s="41"/>
      <c r="EF141" s="41"/>
      <c r="EG141" s="41"/>
      <c r="EH141" s="41"/>
      <c r="EI141" s="41"/>
      <c r="EJ141" s="41"/>
      <c r="EK141" s="41"/>
      <c r="EL141" s="41"/>
      <c r="EM141" s="41"/>
      <c r="EN141" s="41"/>
      <c r="EO141" s="41"/>
      <c r="EP141" s="41"/>
      <c r="EQ141" s="41"/>
      <c r="ER141" s="41"/>
      <c r="ES141" s="41"/>
      <c r="ET141" s="41"/>
      <c r="EU141" s="41"/>
      <c r="EV141" s="41"/>
      <c r="EW141" s="41"/>
      <c r="EX141" s="41"/>
      <c r="EY141" s="41"/>
      <c r="EZ141" s="41"/>
      <c r="FA141" s="41"/>
      <c r="FB141" s="41"/>
      <c r="FC141" s="41"/>
      <c r="FD141" s="41"/>
      <c r="FE141" s="41"/>
      <c r="FF141" s="41"/>
      <c r="FG141" s="41"/>
      <c r="FH141" s="41"/>
      <c r="FI141" s="41"/>
      <c r="FJ141" s="41"/>
      <c r="FK141" s="41"/>
      <c r="FL141" s="41"/>
      <c r="FM141" s="41"/>
      <c r="FN141" s="41"/>
      <c r="FO141" s="41"/>
      <c r="FP141" s="41"/>
      <c r="FQ141" s="41"/>
      <c r="FR141" s="41"/>
      <c r="FS141" s="41"/>
      <c r="FT141" s="41"/>
      <c r="FU141" s="41"/>
      <c r="FV141" s="41"/>
      <c r="FW141" s="41"/>
      <c r="FX141" s="41"/>
      <c r="FY141" s="41"/>
      <c r="FZ141" s="41"/>
      <c r="GA141" s="41"/>
      <c r="GB141" s="41"/>
      <c r="GC141" s="41"/>
      <c r="GD141" s="41"/>
      <c r="GE141" s="41"/>
      <c r="GF141" s="41"/>
      <c r="GG141" s="41"/>
      <c r="GH141" s="41"/>
      <c r="GI141" s="41"/>
      <c r="GJ141" s="41"/>
      <c r="GK141" s="41"/>
      <c r="GL141" s="41"/>
      <c r="GM141" s="41"/>
      <c r="GN141" s="41"/>
      <c r="GO141" s="41"/>
      <c r="GP141" s="41"/>
      <c r="GQ141" s="41"/>
      <c r="GR141" s="41"/>
      <c r="GS141" s="41"/>
      <c r="GT141" s="41"/>
      <c r="GU141" s="41"/>
      <c r="GV141" s="41"/>
      <c r="GW141" s="41"/>
      <c r="GX141" s="41"/>
      <c r="GY141" s="41"/>
      <c r="GZ141" s="41"/>
      <c r="HA141" s="41"/>
      <c r="HB141" s="41"/>
      <c r="HC141" s="41"/>
      <c r="HD141" s="41"/>
      <c r="HE141" s="41"/>
      <c r="HF141" s="41"/>
      <c r="HG141" s="41"/>
      <c r="HH141" s="41"/>
      <c r="HI141" s="41"/>
      <c r="HJ141" s="41"/>
      <c r="HK141" s="41"/>
      <c r="HL141" s="41"/>
      <c r="HM141" s="41"/>
      <c r="HN141" s="41"/>
      <c r="HO141" s="41"/>
      <c r="HP141" s="41"/>
      <c r="HQ141" s="41"/>
      <c r="HR141" s="41"/>
      <c r="HS141" s="41"/>
      <c r="HT141" s="41"/>
      <c r="HU141" s="41"/>
      <c r="HV141" s="41"/>
      <c r="HW141" s="41"/>
      <c r="HX141" s="41"/>
      <c r="HY141" s="41"/>
      <c r="HZ141" s="41"/>
      <c r="IA141" s="41"/>
      <c r="IB141" s="41"/>
      <c r="IC141" s="41"/>
      <c r="ID141" s="41"/>
      <c r="IE141" s="41"/>
      <c r="IF141" s="41"/>
      <c r="IG141" s="41"/>
      <c r="IH141" s="41"/>
      <c r="II141" s="41"/>
      <c r="IJ141" s="41"/>
      <c r="IK141" s="41"/>
      <c r="IL141" s="41"/>
      <c r="IM141" s="41"/>
      <c r="IN141" s="41"/>
    </row>
    <row r="142" spans="1:248" s="58" customFormat="1">
      <c r="A142" s="61"/>
      <c r="B142" s="78" t="s">
        <v>525</v>
      </c>
      <c r="C142" s="116"/>
      <c r="D142" s="56"/>
      <c r="E142" s="56"/>
      <c r="F142" s="56"/>
      <c r="G142" s="64"/>
      <c r="H142" s="64"/>
      <c r="I142" s="64"/>
      <c r="J142" s="57"/>
      <c r="K142" s="57"/>
      <c r="L142" s="41"/>
      <c r="M142" s="41"/>
      <c r="N142" s="41"/>
      <c r="O142" s="41"/>
      <c r="P142" s="41"/>
      <c r="Q142" s="41"/>
      <c r="R142" s="41"/>
      <c r="S142" s="41"/>
      <c r="T142" s="41"/>
      <c r="U142" s="41"/>
      <c r="V142" s="41"/>
      <c r="W142" s="41"/>
      <c r="X142" s="41"/>
      <c r="Y142" s="41"/>
      <c r="Z142" s="41"/>
      <c r="AA142" s="41"/>
      <c r="AB142" s="41"/>
      <c r="AC142" s="41"/>
      <c r="AD142" s="41"/>
      <c r="AE142" s="41"/>
      <c r="AF142" s="41"/>
      <c r="AG142" s="41"/>
      <c r="AH142" s="41"/>
      <c r="AI142" s="41"/>
      <c r="AJ142" s="41"/>
      <c r="AK142" s="41"/>
      <c r="AL142" s="41"/>
      <c r="AM142" s="41"/>
      <c r="AN142" s="41"/>
      <c r="AO142" s="41"/>
      <c r="AP142" s="41"/>
      <c r="AQ142" s="41"/>
      <c r="AR142" s="41"/>
      <c r="AS142" s="41"/>
      <c r="AT142" s="41"/>
      <c r="AU142" s="41"/>
      <c r="AV142" s="41"/>
      <c r="AW142" s="41"/>
      <c r="AX142" s="41"/>
      <c r="AY142" s="41"/>
      <c r="AZ142" s="41"/>
      <c r="BA142" s="41"/>
      <c r="BB142" s="41"/>
      <c r="BC142" s="41"/>
      <c r="BD142" s="41"/>
      <c r="BE142" s="41"/>
      <c r="BF142" s="41"/>
      <c r="BG142" s="41"/>
      <c r="BH142" s="41"/>
      <c r="BI142" s="41"/>
      <c r="BJ142" s="41"/>
      <c r="BK142" s="41"/>
      <c r="BL142" s="41"/>
      <c r="BM142" s="41"/>
      <c r="BN142" s="41"/>
      <c r="BO142" s="41"/>
      <c r="BP142" s="41"/>
      <c r="BQ142" s="41"/>
      <c r="BR142" s="41"/>
      <c r="BS142" s="41"/>
      <c r="BT142" s="41"/>
      <c r="BU142" s="41"/>
      <c r="BV142" s="41"/>
      <c r="BW142" s="41"/>
      <c r="BX142" s="41"/>
      <c r="BY142" s="41"/>
      <c r="BZ142" s="41"/>
      <c r="CA142" s="41"/>
      <c r="CB142" s="41"/>
      <c r="CC142" s="41"/>
      <c r="CD142" s="41"/>
      <c r="CE142" s="41"/>
      <c r="CF142" s="41"/>
      <c r="CG142" s="41"/>
      <c r="CH142" s="41"/>
      <c r="CI142" s="41"/>
      <c r="CJ142" s="41"/>
      <c r="CK142" s="41"/>
      <c r="CL142" s="41"/>
      <c r="CM142" s="41"/>
      <c r="CN142" s="41"/>
      <c r="CO142" s="41"/>
      <c r="CP142" s="41"/>
      <c r="CQ142" s="41"/>
      <c r="CR142" s="41"/>
      <c r="CS142" s="41"/>
      <c r="CT142" s="41"/>
      <c r="CU142" s="41"/>
      <c r="CV142" s="41"/>
      <c r="CW142" s="41"/>
      <c r="CX142" s="41"/>
      <c r="CY142" s="41"/>
      <c r="CZ142" s="41"/>
      <c r="DA142" s="41"/>
      <c r="DB142" s="41"/>
      <c r="DC142" s="41"/>
      <c r="DD142" s="41"/>
      <c r="DE142" s="41"/>
      <c r="DF142" s="41"/>
      <c r="DG142" s="41"/>
      <c r="DH142" s="41"/>
      <c r="DI142" s="41"/>
      <c r="DJ142" s="41"/>
      <c r="DK142" s="41"/>
      <c r="DL142" s="41"/>
      <c r="DM142" s="41"/>
      <c r="DN142" s="41"/>
      <c r="DO142" s="41"/>
      <c r="DP142" s="41"/>
      <c r="DQ142" s="41"/>
      <c r="DR142" s="41"/>
      <c r="DS142" s="41"/>
      <c r="DT142" s="41"/>
      <c r="DU142" s="41"/>
      <c r="DV142" s="41"/>
      <c r="DW142" s="41"/>
      <c r="DX142" s="41"/>
      <c r="DY142" s="41"/>
      <c r="DZ142" s="41"/>
      <c r="EA142" s="41"/>
      <c r="EB142" s="41"/>
      <c r="EC142" s="41"/>
      <c r="ED142" s="41"/>
      <c r="EE142" s="41"/>
      <c r="EF142" s="41"/>
      <c r="EG142" s="41"/>
      <c r="EH142" s="41"/>
      <c r="EI142" s="41"/>
      <c r="EJ142" s="41"/>
      <c r="EK142" s="41"/>
      <c r="EL142" s="41"/>
      <c r="EM142" s="41"/>
      <c r="EN142" s="41"/>
      <c r="EO142" s="41"/>
      <c r="EP142" s="41"/>
      <c r="EQ142" s="41"/>
      <c r="ER142" s="41"/>
      <c r="ES142" s="41"/>
      <c r="ET142" s="41"/>
      <c r="EU142" s="41"/>
      <c r="EV142" s="41"/>
      <c r="EW142" s="41"/>
      <c r="EX142" s="41"/>
      <c r="EY142" s="41"/>
      <c r="EZ142" s="41"/>
      <c r="FA142" s="41"/>
      <c r="FB142" s="41"/>
      <c r="FC142" s="41"/>
      <c r="FD142" s="41"/>
      <c r="FE142" s="41"/>
      <c r="FF142" s="41"/>
      <c r="FG142" s="41"/>
      <c r="FH142" s="41"/>
      <c r="FI142" s="41"/>
      <c r="FJ142" s="41"/>
      <c r="FK142" s="41"/>
      <c r="FL142" s="41"/>
      <c r="FM142" s="41"/>
      <c r="FN142" s="41"/>
      <c r="FO142" s="41"/>
      <c r="FP142" s="41"/>
      <c r="FQ142" s="41"/>
      <c r="FR142" s="41"/>
      <c r="FS142" s="41"/>
      <c r="FT142" s="41"/>
      <c r="FU142" s="41"/>
      <c r="FV142" s="41"/>
      <c r="FW142" s="41"/>
      <c r="FX142" s="41"/>
      <c r="FY142" s="41"/>
      <c r="FZ142" s="41"/>
      <c r="GA142" s="41"/>
      <c r="GB142" s="41"/>
      <c r="GC142" s="41"/>
      <c r="GD142" s="41"/>
      <c r="GE142" s="41"/>
      <c r="GF142" s="41"/>
      <c r="GG142" s="41"/>
      <c r="GH142" s="41"/>
      <c r="GI142" s="41"/>
      <c r="GJ142" s="41"/>
      <c r="GK142" s="41"/>
      <c r="GL142" s="41"/>
      <c r="GM142" s="41"/>
      <c r="GN142" s="41"/>
      <c r="GO142" s="41"/>
      <c r="GP142" s="41"/>
      <c r="GQ142" s="41"/>
      <c r="GR142" s="41"/>
      <c r="GS142" s="41"/>
      <c r="GT142" s="41"/>
      <c r="GU142" s="41"/>
      <c r="GV142" s="41"/>
      <c r="GW142" s="41"/>
      <c r="GX142" s="41"/>
      <c r="GY142" s="41"/>
      <c r="GZ142" s="41"/>
      <c r="HA142" s="41"/>
      <c r="HB142" s="41"/>
      <c r="HC142" s="41"/>
      <c r="HD142" s="41"/>
      <c r="HE142" s="41"/>
      <c r="HF142" s="41"/>
      <c r="HG142" s="41"/>
      <c r="HH142" s="41"/>
      <c r="HI142" s="41"/>
      <c r="HJ142" s="41"/>
      <c r="HK142" s="41"/>
      <c r="HL142" s="41"/>
      <c r="HM142" s="41"/>
      <c r="HN142" s="41"/>
      <c r="HO142" s="41"/>
      <c r="HP142" s="41"/>
      <c r="HQ142" s="41"/>
      <c r="HR142" s="41"/>
      <c r="HS142" s="41"/>
      <c r="HT142" s="41"/>
      <c r="HU142" s="41"/>
      <c r="HV142" s="41"/>
      <c r="HW142" s="41"/>
      <c r="HX142" s="41"/>
      <c r="HY142" s="41"/>
      <c r="HZ142" s="41"/>
      <c r="IA142" s="41"/>
      <c r="IB142" s="41"/>
      <c r="IC142" s="41"/>
      <c r="ID142" s="41"/>
      <c r="IE142" s="41"/>
      <c r="IF142" s="41"/>
      <c r="IG142" s="41"/>
      <c r="IH142" s="41"/>
      <c r="II142" s="41"/>
      <c r="IJ142" s="41"/>
      <c r="IK142" s="41"/>
      <c r="IL142" s="41"/>
      <c r="IM142" s="41"/>
      <c r="IN142" s="41"/>
    </row>
    <row r="143" spans="1:248" s="58" customFormat="1" ht="16.5" customHeight="1">
      <c r="A143" s="61"/>
      <c r="B143" s="65" t="s">
        <v>361</v>
      </c>
      <c r="C143" s="116"/>
      <c r="D143" s="56"/>
      <c r="E143" s="56"/>
      <c r="F143" s="56"/>
      <c r="G143" s="64"/>
      <c r="H143" s="64"/>
      <c r="I143" s="64"/>
      <c r="J143" s="57"/>
      <c r="K143" s="57"/>
      <c r="L143" s="41"/>
      <c r="M143" s="41"/>
      <c r="N143" s="41"/>
      <c r="O143" s="41"/>
      <c r="P143" s="41"/>
      <c r="Q143" s="41"/>
      <c r="R143" s="41"/>
      <c r="S143" s="41"/>
      <c r="T143" s="41"/>
      <c r="U143" s="41"/>
      <c r="V143" s="41"/>
      <c r="W143" s="41"/>
      <c r="X143" s="41"/>
      <c r="Y143" s="41"/>
      <c r="Z143" s="41"/>
      <c r="AA143" s="41"/>
      <c r="AB143" s="41"/>
      <c r="AC143" s="41"/>
      <c r="AD143" s="41"/>
      <c r="AE143" s="41"/>
      <c r="AF143" s="41"/>
      <c r="AG143" s="41"/>
      <c r="AH143" s="41"/>
      <c r="AI143" s="41"/>
      <c r="AJ143" s="41"/>
      <c r="AK143" s="41"/>
      <c r="AL143" s="41"/>
      <c r="AM143" s="41"/>
      <c r="AN143" s="41"/>
      <c r="AO143" s="41"/>
      <c r="AP143" s="41"/>
      <c r="AQ143" s="41"/>
      <c r="AR143" s="41"/>
      <c r="AS143" s="41"/>
      <c r="AT143" s="41"/>
      <c r="AU143" s="41"/>
      <c r="AV143" s="41"/>
      <c r="AW143" s="41"/>
      <c r="AX143" s="41"/>
      <c r="AY143" s="41"/>
      <c r="AZ143" s="41"/>
      <c r="BA143" s="41"/>
      <c r="BB143" s="41"/>
      <c r="BC143" s="41"/>
      <c r="BD143" s="41"/>
      <c r="BE143" s="41"/>
      <c r="BF143" s="41"/>
      <c r="BG143" s="41"/>
      <c r="BH143" s="41"/>
      <c r="BI143" s="41"/>
      <c r="BJ143" s="41"/>
      <c r="BK143" s="41"/>
      <c r="BL143" s="41"/>
      <c r="BM143" s="41"/>
      <c r="BN143" s="41"/>
      <c r="BO143" s="41"/>
      <c r="BP143" s="41"/>
      <c r="BQ143" s="41"/>
      <c r="BR143" s="41"/>
      <c r="BS143" s="41"/>
      <c r="BT143" s="41"/>
      <c r="BU143" s="41"/>
      <c r="BV143" s="41"/>
      <c r="BW143" s="41"/>
      <c r="BX143" s="41"/>
      <c r="BY143" s="41"/>
      <c r="BZ143" s="41"/>
      <c r="CA143" s="41"/>
      <c r="CB143" s="41"/>
      <c r="CC143" s="41"/>
      <c r="CD143" s="41"/>
      <c r="CE143" s="41"/>
      <c r="CF143" s="41"/>
      <c r="CG143" s="41"/>
      <c r="CH143" s="41"/>
      <c r="CI143" s="41"/>
      <c r="CJ143" s="41"/>
      <c r="CK143" s="41"/>
      <c r="CL143" s="41"/>
      <c r="CM143" s="41"/>
      <c r="CN143" s="41"/>
      <c r="CO143" s="41"/>
      <c r="CP143" s="41"/>
      <c r="CQ143" s="41"/>
      <c r="CR143" s="41"/>
      <c r="CS143" s="41"/>
      <c r="CT143" s="41"/>
      <c r="CU143" s="41"/>
      <c r="CV143" s="41"/>
      <c r="CW143" s="41"/>
      <c r="CX143" s="41"/>
      <c r="CY143" s="41"/>
      <c r="CZ143" s="41"/>
      <c r="DA143" s="41"/>
      <c r="DB143" s="41"/>
      <c r="DC143" s="41"/>
      <c r="DD143" s="41"/>
      <c r="DE143" s="41"/>
      <c r="DF143" s="41"/>
      <c r="DG143" s="41"/>
      <c r="DH143" s="41"/>
      <c r="DI143" s="41"/>
      <c r="DJ143" s="41"/>
      <c r="DK143" s="41"/>
      <c r="DL143" s="41"/>
      <c r="DM143" s="41"/>
      <c r="DN143" s="41"/>
      <c r="DO143" s="41"/>
      <c r="DP143" s="41"/>
      <c r="DQ143" s="41"/>
      <c r="DR143" s="41"/>
      <c r="DS143" s="41"/>
      <c r="DT143" s="41"/>
      <c r="DU143" s="41"/>
      <c r="DV143" s="41"/>
      <c r="DW143" s="41"/>
      <c r="DX143" s="41"/>
      <c r="DY143" s="41"/>
      <c r="DZ143" s="41"/>
      <c r="EA143" s="41"/>
      <c r="EB143" s="41"/>
      <c r="EC143" s="41"/>
      <c r="ED143" s="41"/>
      <c r="EE143" s="41"/>
      <c r="EF143" s="41"/>
      <c r="EG143" s="41"/>
      <c r="EH143" s="41"/>
      <c r="EI143" s="41"/>
      <c r="EJ143" s="41"/>
      <c r="EK143" s="41"/>
      <c r="EL143" s="41"/>
      <c r="EM143" s="41"/>
      <c r="EN143" s="41"/>
      <c r="EO143" s="41"/>
      <c r="EP143" s="41"/>
      <c r="EQ143" s="41"/>
      <c r="ER143" s="41"/>
      <c r="ES143" s="41"/>
      <c r="ET143" s="41"/>
      <c r="EU143" s="41"/>
      <c r="EV143" s="41"/>
      <c r="EW143" s="41"/>
      <c r="EX143" s="41"/>
      <c r="EY143" s="41"/>
      <c r="EZ143" s="41"/>
      <c r="FA143" s="41"/>
      <c r="FB143" s="41"/>
      <c r="FC143" s="41"/>
      <c r="FD143" s="41"/>
      <c r="FE143" s="41"/>
      <c r="FF143" s="41"/>
      <c r="FG143" s="41"/>
      <c r="FH143" s="41"/>
      <c r="FI143" s="41"/>
      <c r="FJ143" s="41"/>
      <c r="FK143" s="41"/>
      <c r="FL143" s="41"/>
      <c r="FM143" s="41"/>
      <c r="FN143" s="41"/>
      <c r="FO143" s="41"/>
      <c r="FP143" s="41"/>
      <c r="FQ143" s="41"/>
      <c r="FR143" s="41"/>
      <c r="FS143" s="41"/>
      <c r="FT143" s="41"/>
      <c r="FU143" s="41"/>
      <c r="FV143" s="41"/>
      <c r="FW143" s="41"/>
      <c r="FX143" s="41"/>
      <c r="FY143" s="41"/>
      <c r="FZ143" s="41"/>
      <c r="GA143" s="41"/>
      <c r="GB143" s="41"/>
      <c r="GC143" s="41"/>
      <c r="GD143" s="41"/>
      <c r="GE143" s="41"/>
      <c r="GF143" s="41"/>
      <c r="GG143" s="41"/>
      <c r="GH143" s="41"/>
      <c r="GI143" s="41"/>
      <c r="GJ143" s="41"/>
      <c r="GK143" s="41"/>
      <c r="GL143" s="41"/>
      <c r="GM143" s="41"/>
      <c r="GN143" s="41"/>
      <c r="GO143" s="41"/>
      <c r="GP143" s="41"/>
      <c r="GQ143" s="41"/>
      <c r="GR143" s="41"/>
      <c r="GS143" s="41"/>
      <c r="GT143" s="41"/>
      <c r="GU143" s="41"/>
      <c r="GV143" s="41"/>
      <c r="GW143" s="41"/>
      <c r="GX143" s="41"/>
      <c r="GY143" s="41"/>
      <c r="GZ143" s="41"/>
      <c r="HA143" s="41"/>
      <c r="HB143" s="41"/>
      <c r="HC143" s="41"/>
      <c r="HD143" s="41"/>
      <c r="HE143" s="41"/>
      <c r="HF143" s="41"/>
      <c r="HG143" s="41"/>
      <c r="HH143" s="41"/>
      <c r="HI143" s="41"/>
      <c r="HJ143" s="41"/>
      <c r="HK143" s="41"/>
      <c r="HL143" s="41"/>
      <c r="HM143" s="41"/>
      <c r="HN143" s="41"/>
      <c r="HO143" s="41"/>
      <c r="HP143" s="41"/>
      <c r="HQ143" s="41"/>
      <c r="HR143" s="41"/>
      <c r="HS143" s="41"/>
      <c r="HT143" s="41"/>
      <c r="HU143" s="41"/>
      <c r="HV143" s="41"/>
      <c r="HW143" s="41"/>
      <c r="HX143" s="41"/>
      <c r="HY143" s="41"/>
      <c r="HZ143" s="41"/>
      <c r="IA143" s="41"/>
      <c r="IB143" s="41"/>
      <c r="IC143" s="41"/>
      <c r="ID143" s="41"/>
      <c r="IE143" s="41"/>
      <c r="IF143" s="41"/>
      <c r="IG143" s="41"/>
      <c r="IH143" s="41"/>
      <c r="II143" s="41"/>
      <c r="IJ143" s="41"/>
      <c r="IK143" s="41"/>
      <c r="IL143" s="41"/>
      <c r="IM143" s="41"/>
      <c r="IN143" s="41"/>
    </row>
    <row r="144" spans="1:248" s="58" customFormat="1" ht="30">
      <c r="A144" s="61" t="s">
        <v>395</v>
      </c>
      <c r="B144" s="59" t="s">
        <v>396</v>
      </c>
      <c r="C144" s="116">
        <f t="shared" ref="C144:H144" si="111">C145+C148+C151+C154+C157+C158+C159+C162+C163+C166</f>
        <v>0</v>
      </c>
      <c r="D144" s="116">
        <f t="shared" si="111"/>
        <v>2026100</v>
      </c>
      <c r="E144" s="116">
        <f t="shared" si="111"/>
        <v>1934600</v>
      </c>
      <c r="F144" s="116">
        <f t="shared" si="111"/>
        <v>1934600</v>
      </c>
      <c r="G144" s="116">
        <f t="shared" si="111"/>
        <v>1934600</v>
      </c>
      <c r="H144" s="116">
        <f t="shared" si="111"/>
        <v>179830</v>
      </c>
      <c r="I144" s="116">
        <f t="shared" ref="I144" si="112">I145+I148+I151+I154+I157+I158+I159+I162+I163+I166</f>
        <v>1754770</v>
      </c>
      <c r="J144" s="57"/>
      <c r="K144" s="57"/>
      <c r="L144" s="41"/>
      <c r="M144" s="41"/>
      <c r="N144" s="41"/>
      <c r="O144" s="41"/>
      <c r="P144" s="41"/>
      <c r="Q144" s="41"/>
      <c r="R144" s="41"/>
      <c r="S144" s="41"/>
      <c r="T144" s="41"/>
      <c r="U144" s="41"/>
      <c r="V144" s="41"/>
      <c r="W144" s="41"/>
      <c r="X144" s="41"/>
      <c r="Y144" s="41"/>
      <c r="Z144" s="41"/>
      <c r="AA144" s="41"/>
      <c r="AB144" s="41"/>
      <c r="AC144" s="41"/>
      <c r="AD144" s="41"/>
      <c r="AE144" s="41"/>
      <c r="AF144" s="41"/>
      <c r="AG144" s="41"/>
      <c r="AH144" s="41"/>
      <c r="AI144" s="41"/>
      <c r="AJ144" s="41"/>
      <c r="AK144" s="41"/>
      <c r="AL144" s="41"/>
      <c r="AM144" s="41"/>
      <c r="AN144" s="41"/>
      <c r="AO144" s="41"/>
      <c r="AP144" s="41"/>
      <c r="AQ144" s="41"/>
      <c r="AR144" s="41"/>
      <c r="AS144" s="41"/>
      <c r="AT144" s="41"/>
      <c r="AU144" s="41"/>
      <c r="AV144" s="41"/>
      <c r="AW144" s="41"/>
      <c r="AX144" s="41"/>
      <c r="AY144" s="41"/>
      <c r="AZ144" s="41"/>
      <c r="BA144" s="41"/>
      <c r="BB144" s="41"/>
      <c r="BC144" s="41"/>
      <c r="BD144" s="41"/>
      <c r="BE144" s="41"/>
      <c r="BF144" s="41"/>
      <c r="BG144" s="41"/>
      <c r="BH144" s="41"/>
      <c r="BI144" s="41"/>
      <c r="BJ144" s="41"/>
      <c r="BK144" s="41"/>
      <c r="BL144" s="41"/>
      <c r="BM144" s="41"/>
      <c r="BN144" s="41"/>
      <c r="BO144" s="41"/>
      <c r="BP144" s="41"/>
      <c r="BQ144" s="41"/>
      <c r="BR144" s="41"/>
      <c r="BS144" s="41"/>
      <c r="BT144" s="41"/>
      <c r="BU144" s="41"/>
      <c r="BV144" s="41"/>
      <c r="BW144" s="41"/>
      <c r="BX144" s="41"/>
      <c r="BY144" s="41"/>
      <c r="BZ144" s="41"/>
      <c r="CA144" s="41"/>
      <c r="CB144" s="41"/>
      <c r="CC144" s="41"/>
      <c r="CD144" s="41"/>
      <c r="CE144" s="41"/>
      <c r="CF144" s="41"/>
      <c r="CG144" s="41"/>
      <c r="CH144" s="41"/>
      <c r="CI144" s="41"/>
      <c r="CJ144" s="41"/>
      <c r="CK144" s="41"/>
      <c r="CL144" s="41"/>
      <c r="CM144" s="41"/>
      <c r="CN144" s="41"/>
      <c r="CO144" s="41"/>
      <c r="CP144" s="41"/>
      <c r="CQ144" s="41"/>
      <c r="CR144" s="41"/>
      <c r="CS144" s="41"/>
      <c r="CT144" s="41"/>
      <c r="CU144" s="41"/>
      <c r="CV144" s="41"/>
      <c r="CW144" s="41"/>
      <c r="CX144" s="41"/>
      <c r="CY144" s="41"/>
      <c r="CZ144" s="41"/>
      <c r="DA144" s="41"/>
      <c r="DB144" s="41"/>
      <c r="DC144" s="41"/>
      <c r="DD144" s="41"/>
      <c r="DE144" s="41"/>
      <c r="DF144" s="41"/>
      <c r="DG144" s="41"/>
      <c r="DH144" s="41"/>
      <c r="DI144" s="41"/>
      <c r="DJ144" s="41"/>
      <c r="DK144" s="41"/>
      <c r="DL144" s="41"/>
      <c r="DM144" s="41"/>
      <c r="DN144" s="41"/>
      <c r="DO144" s="41"/>
      <c r="DP144" s="41"/>
      <c r="DQ144" s="41"/>
      <c r="DR144" s="41"/>
      <c r="DS144" s="41"/>
      <c r="DT144" s="41"/>
      <c r="DU144" s="41"/>
      <c r="DV144" s="41"/>
      <c r="DW144" s="41"/>
      <c r="DX144" s="41"/>
      <c r="DY144" s="41"/>
      <c r="DZ144" s="41"/>
      <c r="EA144" s="41"/>
      <c r="EB144" s="41"/>
      <c r="EC144" s="41"/>
      <c r="ED144" s="41"/>
      <c r="EE144" s="41"/>
      <c r="EF144" s="41"/>
      <c r="EG144" s="41"/>
      <c r="EH144" s="41"/>
      <c r="EI144" s="41"/>
      <c r="EJ144" s="41"/>
      <c r="EK144" s="41"/>
      <c r="EL144" s="41"/>
      <c r="EM144" s="41"/>
      <c r="EN144" s="41"/>
      <c r="EO144" s="41"/>
      <c r="EP144" s="41"/>
      <c r="EQ144" s="41"/>
      <c r="ER144" s="41"/>
      <c r="ES144" s="41"/>
      <c r="ET144" s="41"/>
      <c r="EU144" s="41"/>
      <c r="EV144" s="41"/>
      <c r="EW144" s="41"/>
      <c r="EX144" s="41"/>
      <c r="EY144" s="41"/>
      <c r="EZ144" s="41"/>
      <c r="FA144" s="41"/>
      <c r="FB144" s="41"/>
      <c r="FC144" s="41"/>
      <c r="FD144" s="41"/>
      <c r="FE144" s="41"/>
      <c r="FF144" s="41"/>
      <c r="FG144" s="41"/>
      <c r="FH144" s="41"/>
      <c r="FI144" s="41"/>
      <c r="FJ144" s="41"/>
      <c r="FK144" s="41"/>
      <c r="FL144" s="41"/>
      <c r="FM144" s="41"/>
      <c r="FN144" s="41"/>
      <c r="FO144" s="41"/>
      <c r="FP144" s="41"/>
      <c r="FQ144" s="41"/>
      <c r="FR144" s="41"/>
      <c r="FS144" s="41"/>
      <c r="FT144" s="41"/>
      <c r="FU144" s="41"/>
      <c r="FV144" s="41"/>
      <c r="FW144" s="41"/>
      <c r="FX144" s="41"/>
      <c r="FY144" s="41"/>
      <c r="FZ144" s="41"/>
      <c r="GA144" s="41"/>
      <c r="GB144" s="41"/>
      <c r="GC144" s="41"/>
      <c r="GD144" s="41"/>
      <c r="GE144" s="41"/>
      <c r="GF144" s="41"/>
      <c r="GG144" s="41"/>
      <c r="GH144" s="41"/>
      <c r="GI144" s="41"/>
      <c r="GJ144" s="41"/>
      <c r="GK144" s="41"/>
      <c r="GL144" s="41"/>
      <c r="GM144" s="41"/>
      <c r="GN144" s="41"/>
      <c r="GO144" s="41"/>
      <c r="GP144" s="41"/>
      <c r="GQ144" s="41"/>
      <c r="GR144" s="41"/>
      <c r="GS144" s="41"/>
      <c r="GT144" s="41"/>
      <c r="GU144" s="41"/>
      <c r="GV144" s="41"/>
      <c r="GW144" s="41"/>
      <c r="GX144" s="41"/>
      <c r="GY144" s="41"/>
      <c r="GZ144" s="41"/>
      <c r="HA144" s="41"/>
      <c r="HB144" s="41"/>
      <c r="HC144" s="41"/>
      <c r="HD144" s="41"/>
      <c r="HE144" s="41"/>
      <c r="HF144" s="41"/>
      <c r="HG144" s="41"/>
      <c r="HH144" s="41"/>
      <c r="HI144" s="41"/>
      <c r="HJ144" s="41"/>
      <c r="HK144" s="41"/>
      <c r="HL144" s="41"/>
      <c r="HM144" s="41"/>
      <c r="HN144" s="41"/>
      <c r="HO144" s="41"/>
      <c r="HP144" s="41"/>
      <c r="HQ144" s="41"/>
      <c r="HR144" s="41"/>
      <c r="HS144" s="41"/>
      <c r="HT144" s="41"/>
      <c r="HU144" s="41"/>
      <c r="HV144" s="41"/>
      <c r="HW144" s="41"/>
      <c r="HX144" s="41"/>
      <c r="HY144" s="41"/>
      <c r="HZ144" s="41"/>
      <c r="IA144" s="41"/>
      <c r="IB144" s="41"/>
      <c r="IC144" s="41"/>
      <c r="ID144" s="41"/>
      <c r="IE144" s="41"/>
      <c r="IF144" s="41"/>
      <c r="IG144" s="41"/>
      <c r="IH144" s="41"/>
      <c r="II144" s="41"/>
      <c r="IJ144" s="41"/>
      <c r="IK144" s="41"/>
      <c r="IL144" s="41"/>
      <c r="IM144" s="41"/>
      <c r="IN144" s="41"/>
    </row>
    <row r="145" spans="1:254" s="58" customFormat="1">
      <c r="A145" s="61"/>
      <c r="B145" s="62" t="s">
        <v>384</v>
      </c>
      <c r="C145" s="116">
        <f t="shared" ref="C145:H145" si="113">C146+C147</f>
        <v>0</v>
      </c>
      <c r="D145" s="116">
        <f t="shared" si="113"/>
        <v>1446640</v>
      </c>
      <c r="E145" s="116">
        <f t="shared" si="113"/>
        <v>1547370</v>
      </c>
      <c r="F145" s="116">
        <f t="shared" si="113"/>
        <v>1547370</v>
      </c>
      <c r="G145" s="116">
        <f t="shared" si="113"/>
        <v>1547370</v>
      </c>
      <c r="H145" s="116">
        <f t="shared" si="113"/>
        <v>119450</v>
      </c>
      <c r="I145" s="116">
        <f t="shared" ref="I145" si="114">I146+I147</f>
        <v>1427920</v>
      </c>
      <c r="J145" s="57"/>
      <c r="K145" s="57"/>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1"/>
      <c r="AI145" s="41"/>
      <c r="AJ145" s="41"/>
      <c r="AK145" s="41"/>
      <c r="AL145" s="41"/>
      <c r="AM145" s="41"/>
      <c r="AN145" s="41"/>
      <c r="AO145" s="41"/>
      <c r="AP145" s="41"/>
      <c r="AQ145" s="41"/>
      <c r="AR145" s="41"/>
      <c r="AS145" s="41"/>
      <c r="AT145" s="41"/>
      <c r="AU145" s="41"/>
      <c r="AV145" s="41"/>
      <c r="AW145" s="41"/>
      <c r="AX145" s="41"/>
      <c r="AY145" s="41"/>
      <c r="AZ145" s="41"/>
      <c r="BA145" s="41"/>
      <c r="BB145" s="41"/>
      <c r="BC145" s="41"/>
      <c r="BD145" s="41"/>
      <c r="BE145" s="41"/>
      <c r="BF145" s="41"/>
      <c r="BG145" s="41"/>
      <c r="BH145" s="41"/>
      <c r="BI145" s="41"/>
      <c r="BJ145" s="41"/>
      <c r="BK145" s="41"/>
      <c r="BL145" s="41"/>
      <c r="BM145" s="41"/>
      <c r="BN145" s="41"/>
      <c r="BO145" s="41"/>
      <c r="BP145" s="41"/>
      <c r="BQ145" s="41"/>
      <c r="BR145" s="41"/>
      <c r="BS145" s="41"/>
      <c r="BT145" s="41"/>
      <c r="BU145" s="41"/>
      <c r="BV145" s="41"/>
      <c r="BW145" s="41"/>
      <c r="BX145" s="41"/>
      <c r="BY145" s="41"/>
      <c r="BZ145" s="41"/>
      <c r="CA145" s="41"/>
      <c r="CB145" s="41"/>
      <c r="CC145" s="41"/>
      <c r="CD145" s="41"/>
      <c r="CE145" s="41"/>
      <c r="CF145" s="41"/>
      <c r="CG145" s="41"/>
      <c r="CH145" s="41"/>
      <c r="CI145" s="41"/>
      <c r="CJ145" s="41"/>
      <c r="CK145" s="41"/>
      <c r="CL145" s="41"/>
      <c r="CM145" s="41"/>
      <c r="CN145" s="41"/>
      <c r="CO145" s="41"/>
      <c r="CP145" s="41"/>
      <c r="CQ145" s="41"/>
      <c r="CR145" s="41"/>
      <c r="CS145" s="41"/>
      <c r="CT145" s="41"/>
      <c r="CU145" s="41"/>
      <c r="CV145" s="41"/>
      <c r="CW145" s="41"/>
      <c r="CX145" s="41"/>
      <c r="CY145" s="41"/>
      <c r="CZ145" s="41"/>
      <c r="DA145" s="41"/>
      <c r="DB145" s="41"/>
      <c r="DC145" s="41"/>
      <c r="DD145" s="41"/>
      <c r="DE145" s="41"/>
      <c r="DF145" s="41"/>
      <c r="DG145" s="41"/>
      <c r="DH145" s="41"/>
      <c r="DI145" s="41"/>
      <c r="DJ145" s="41"/>
      <c r="DK145" s="41"/>
      <c r="DL145" s="41"/>
      <c r="DM145" s="41"/>
      <c r="DN145" s="41"/>
      <c r="DO145" s="41"/>
      <c r="DP145" s="41"/>
      <c r="DQ145" s="41"/>
      <c r="DR145" s="41"/>
      <c r="DS145" s="41"/>
      <c r="DT145" s="41"/>
      <c r="DU145" s="41"/>
      <c r="DV145" s="41"/>
      <c r="DW145" s="41"/>
      <c r="DX145" s="41"/>
      <c r="DY145" s="41"/>
      <c r="DZ145" s="41"/>
      <c r="EA145" s="41"/>
      <c r="EB145" s="41"/>
      <c r="EC145" s="41"/>
      <c r="ED145" s="41"/>
      <c r="EE145" s="41"/>
      <c r="EF145" s="41"/>
      <c r="EG145" s="41"/>
      <c r="EH145" s="41"/>
      <c r="EI145" s="41"/>
      <c r="EJ145" s="41"/>
      <c r="EK145" s="41"/>
      <c r="EL145" s="41"/>
      <c r="EM145" s="41"/>
      <c r="EN145" s="41"/>
      <c r="EO145" s="41"/>
      <c r="EP145" s="41"/>
      <c r="EQ145" s="41"/>
      <c r="ER145" s="41"/>
      <c r="ES145" s="41"/>
      <c r="ET145" s="41"/>
      <c r="EU145" s="41"/>
      <c r="EV145" s="41"/>
      <c r="EW145" s="41"/>
      <c r="EX145" s="41"/>
      <c r="EY145" s="41"/>
      <c r="EZ145" s="41"/>
      <c r="FA145" s="41"/>
      <c r="FB145" s="41"/>
      <c r="FC145" s="41"/>
      <c r="FD145" s="41"/>
      <c r="FE145" s="41"/>
      <c r="FF145" s="41"/>
      <c r="FG145" s="41"/>
      <c r="FH145" s="41"/>
      <c r="FI145" s="41"/>
      <c r="FJ145" s="41"/>
      <c r="FK145" s="41"/>
      <c r="FL145" s="41"/>
      <c r="FM145" s="41"/>
      <c r="FN145" s="41"/>
      <c r="FO145" s="41"/>
      <c r="FP145" s="41"/>
      <c r="FQ145" s="41"/>
      <c r="FR145" s="41"/>
      <c r="FS145" s="41"/>
      <c r="FT145" s="41"/>
      <c r="FU145" s="41"/>
      <c r="FV145" s="41"/>
      <c r="FW145" s="41"/>
      <c r="FX145" s="41"/>
      <c r="FY145" s="41"/>
      <c r="FZ145" s="41"/>
      <c r="GA145" s="41"/>
      <c r="GB145" s="41"/>
      <c r="GC145" s="41"/>
      <c r="GD145" s="41"/>
      <c r="GE145" s="41"/>
      <c r="GF145" s="41"/>
      <c r="GG145" s="41"/>
      <c r="GH145" s="41"/>
      <c r="GI145" s="41"/>
      <c r="GJ145" s="41"/>
      <c r="GK145" s="41"/>
      <c r="GL145" s="41"/>
      <c r="GM145" s="41"/>
      <c r="GN145" s="41"/>
      <c r="GO145" s="41"/>
      <c r="GP145" s="41"/>
      <c r="GQ145" s="41"/>
      <c r="GR145" s="41"/>
      <c r="GS145" s="41"/>
      <c r="GT145" s="41"/>
      <c r="GU145" s="41"/>
      <c r="GV145" s="41"/>
      <c r="GW145" s="41"/>
      <c r="GX145" s="41"/>
      <c r="GY145" s="41"/>
      <c r="GZ145" s="41"/>
      <c r="HA145" s="41"/>
      <c r="HB145" s="41"/>
      <c r="HC145" s="41"/>
      <c r="HD145" s="41"/>
      <c r="HE145" s="41"/>
      <c r="HF145" s="41"/>
      <c r="HG145" s="41"/>
      <c r="HH145" s="41"/>
      <c r="HI145" s="41"/>
      <c r="HJ145" s="41"/>
      <c r="HK145" s="41"/>
      <c r="HL145" s="41"/>
      <c r="HM145" s="41"/>
      <c r="HN145" s="41"/>
      <c r="HO145" s="41"/>
      <c r="HP145" s="41"/>
      <c r="HQ145" s="41"/>
      <c r="HR145" s="41"/>
      <c r="HS145" s="41"/>
      <c r="HT145" s="41"/>
      <c r="HU145" s="41"/>
      <c r="HV145" s="41"/>
      <c r="HW145" s="41"/>
      <c r="HX145" s="41"/>
      <c r="HY145" s="41"/>
      <c r="HZ145" s="41"/>
      <c r="IA145" s="41"/>
      <c r="IB145" s="41"/>
      <c r="IC145" s="41"/>
      <c r="ID145" s="41"/>
      <c r="IE145" s="41"/>
      <c r="IF145" s="41"/>
      <c r="IG145" s="41"/>
      <c r="IH145" s="41"/>
      <c r="II145" s="41"/>
      <c r="IJ145" s="41"/>
      <c r="IK145" s="41"/>
      <c r="IL145" s="41"/>
      <c r="IM145" s="41"/>
      <c r="IN145" s="41"/>
    </row>
    <row r="146" spans="1:254" s="58" customFormat="1">
      <c r="A146" s="61"/>
      <c r="B146" s="62" t="s">
        <v>368</v>
      </c>
      <c r="C146" s="116"/>
      <c r="D146" s="56">
        <v>1446640</v>
      </c>
      <c r="E146" s="56">
        <v>1547370</v>
      </c>
      <c r="F146" s="56">
        <v>1547370</v>
      </c>
      <c r="G146" s="92">
        <v>1547370</v>
      </c>
      <c r="H146" s="92">
        <f t="shared" ref="H146" si="115">G146-I146</f>
        <v>119450</v>
      </c>
      <c r="I146" s="92">
        <v>1427920</v>
      </c>
      <c r="J146" s="57"/>
      <c r="K146" s="57"/>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c r="AY146" s="41"/>
      <c r="AZ146" s="41"/>
      <c r="BA146" s="41"/>
      <c r="BB146" s="41"/>
      <c r="BC146" s="41"/>
      <c r="BD146" s="41"/>
      <c r="BE146" s="41"/>
      <c r="BF146" s="41"/>
      <c r="BG146" s="41"/>
      <c r="BH146" s="41"/>
      <c r="BI146" s="41"/>
      <c r="BJ146" s="41"/>
      <c r="BK146" s="41"/>
      <c r="BL146" s="41"/>
      <c r="BM146" s="41"/>
      <c r="BN146" s="41"/>
      <c r="BO146" s="41"/>
      <c r="BP146" s="41"/>
      <c r="BQ146" s="41"/>
      <c r="BR146" s="41"/>
      <c r="BS146" s="41"/>
      <c r="BT146" s="41"/>
      <c r="BU146" s="41"/>
      <c r="BV146" s="41"/>
      <c r="BW146" s="41"/>
      <c r="BX146" s="41"/>
      <c r="BY146" s="41"/>
      <c r="BZ146" s="41"/>
      <c r="CA146" s="41"/>
      <c r="CB146" s="41"/>
      <c r="CC146" s="41"/>
      <c r="CD146" s="41"/>
      <c r="CE146" s="41"/>
      <c r="CF146" s="41"/>
      <c r="CG146" s="41"/>
      <c r="CH146" s="41"/>
      <c r="CI146" s="41"/>
      <c r="CJ146" s="41"/>
      <c r="CK146" s="41"/>
      <c r="CL146" s="41"/>
      <c r="CM146" s="41"/>
      <c r="CN146" s="41"/>
      <c r="CO146" s="41"/>
      <c r="CP146" s="41"/>
      <c r="CQ146" s="41"/>
      <c r="CR146" s="41"/>
      <c r="CS146" s="41"/>
      <c r="CT146" s="41"/>
      <c r="CU146" s="41"/>
      <c r="CV146" s="41"/>
      <c r="CW146" s="41"/>
      <c r="CX146" s="41"/>
      <c r="CY146" s="41"/>
      <c r="CZ146" s="41"/>
      <c r="DA146" s="41"/>
      <c r="DB146" s="41"/>
      <c r="DC146" s="41"/>
      <c r="DD146" s="41"/>
      <c r="DE146" s="41"/>
      <c r="DF146" s="41"/>
      <c r="DG146" s="41"/>
      <c r="DH146" s="41"/>
      <c r="DI146" s="41"/>
      <c r="DJ146" s="41"/>
      <c r="DK146" s="41"/>
      <c r="DL146" s="41"/>
      <c r="DM146" s="41"/>
      <c r="DN146" s="41"/>
      <c r="DO146" s="41"/>
      <c r="DP146" s="41"/>
      <c r="DQ146" s="41"/>
      <c r="DR146" s="41"/>
      <c r="DS146" s="41"/>
      <c r="DT146" s="41"/>
      <c r="DU146" s="41"/>
      <c r="DV146" s="41"/>
      <c r="DW146" s="41"/>
      <c r="DX146" s="41"/>
      <c r="DY146" s="41"/>
      <c r="DZ146" s="41"/>
      <c r="EA146" s="41"/>
      <c r="EB146" s="41"/>
      <c r="EC146" s="41"/>
      <c r="ED146" s="41"/>
      <c r="EE146" s="41"/>
      <c r="EF146" s="41"/>
      <c r="EG146" s="41"/>
      <c r="EH146" s="41"/>
      <c r="EI146" s="41"/>
      <c r="EJ146" s="41"/>
      <c r="EK146" s="41"/>
      <c r="EL146" s="41"/>
      <c r="EM146" s="41"/>
      <c r="EN146" s="41"/>
      <c r="EO146" s="41"/>
      <c r="EP146" s="41"/>
      <c r="EQ146" s="41"/>
      <c r="ER146" s="41"/>
      <c r="ES146" s="41"/>
      <c r="ET146" s="41"/>
      <c r="EU146" s="41"/>
      <c r="EV146" s="41"/>
      <c r="EW146" s="41"/>
      <c r="EX146" s="41"/>
      <c r="EY146" s="41"/>
      <c r="EZ146" s="41"/>
      <c r="FA146" s="41"/>
      <c r="FB146" s="41"/>
      <c r="FC146" s="41"/>
      <c r="FD146" s="41"/>
      <c r="FE146" s="41"/>
      <c r="FF146" s="41"/>
      <c r="FG146" s="41"/>
      <c r="FH146" s="41"/>
      <c r="FI146" s="41"/>
      <c r="FJ146" s="41"/>
      <c r="FK146" s="41"/>
      <c r="FL146" s="41"/>
      <c r="FM146" s="41"/>
      <c r="FN146" s="41"/>
      <c r="FO146" s="41"/>
      <c r="FP146" s="41"/>
      <c r="FQ146" s="41"/>
      <c r="FR146" s="41"/>
      <c r="FS146" s="41"/>
      <c r="FT146" s="41"/>
      <c r="FU146" s="41"/>
      <c r="FV146" s="41"/>
      <c r="FW146" s="41"/>
      <c r="FX146" s="41"/>
      <c r="FY146" s="41"/>
      <c r="FZ146" s="41"/>
      <c r="GA146" s="41"/>
      <c r="GB146" s="41"/>
      <c r="GC146" s="41"/>
      <c r="GD146" s="41"/>
      <c r="GE146" s="41"/>
      <c r="GF146" s="41"/>
      <c r="GG146" s="41"/>
      <c r="GH146" s="41"/>
      <c r="GI146" s="41"/>
      <c r="GJ146" s="41"/>
      <c r="GK146" s="41"/>
      <c r="GL146" s="41"/>
      <c r="GM146" s="41"/>
      <c r="GN146" s="41"/>
      <c r="GO146" s="41"/>
      <c r="GP146" s="41"/>
      <c r="GQ146" s="41"/>
      <c r="GR146" s="41"/>
      <c r="GS146" s="41"/>
      <c r="GT146" s="41"/>
      <c r="GU146" s="41"/>
      <c r="GV146" s="41"/>
      <c r="GW146" s="41"/>
      <c r="GX146" s="41"/>
      <c r="GY146" s="41"/>
      <c r="GZ146" s="41"/>
      <c r="HA146" s="41"/>
      <c r="HB146" s="41"/>
      <c r="HC146" s="41"/>
      <c r="HD146" s="41"/>
      <c r="HE146" s="41"/>
      <c r="HF146" s="41"/>
      <c r="HG146" s="41"/>
      <c r="HH146" s="41"/>
      <c r="HI146" s="41"/>
      <c r="HJ146" s="41"/>
      <c r="HK146" s="41"/>
      <c r="HL146" s="41"/>
      <c r="HM146" s="41"/>
      <c r="HN146" s="41"/>
      <c r="HO146" s="41"/>
      <c r="HP146" s="41"/>
      <c r="HQ146" s="41"/>
      <c r="HR146" s="41"/>
      <c r="HS146" s="41"/>
      <c r="HT146" s="41"/>
      <c r="HU146" s="41"/>
      <c r="HV146" s="41"/>
      <c r="HW146" s="41"/>
      <c r="HX146" s="41"/>
      <c r="HY146" s="41"/>
      <c r="HZ146" s="41"/>
      <c r="IA146" s="41"/>
      <c r="IB146" s="41"/>
      <c r="IC146" s="41"/>
      <c r="ID146" s="41"/>
      <c r="IE146" s="41"/>
      <c r="IF146" s="41"/>
      <c r="IG146" s="41"/>
      <c r="IH146" s="41"/>
      <c r="II146" s="41"/>
      <c r="IJ146" s="41"/>
      <c r="IK146" s="41"/>
      <c r="IL146" s="41"/>
      <c r="IM146" s="41"/>
      <c r="IN146" s="41"/>
    </row>
    <row r="147" spans="1:254" s="58" customFormat="1" ht="16.5" customHeight="1">
      <c r="A147" s="61"/>
      <c r="B147" s="62" t="s">
        <v>370</v>
      </c>
      <c r="C147" s="116"/>
      <c r="D147" s="56"/>
      <c r="E147" s="56"/>
      <c r="F147" s="56"/>
      <c r="G147" s="64"/>
      <c r="H147" s="64"/>
      <c r="I147" s="64"/>
      <c r="J147" s="57"/>
      <c r="K147" s="57"/>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41"/>
      <c r="AW147" s="41"/>
      <c r="AX147" s="41"/>
      <c r="AY147" s="41"/>
      <c r="AZ147" s="41"/>
      <c r="BA147" s="41"/>
      <c r="BB147" s="41"/>
      <c r="BC147" s="41"/>
      <c r="BD147" s="41"/>
      <c r="BE147" s="41"/>
      <c r="BF147" s="41"/>
      <c r="BG147" s="41"/>
      <c r="BH147" s="41"/>
      <c r="BI147" s="41"/>
      <c r="BJ147" s="41"/>
      <c r="BK147" s="41"/>
      <c r="BL147" s="41"/>
      <c r="BM147" s="41"/>
      <c r="BN147" s="41"/>
      <c r="BO147" s="41"/>
      <c r="BP147" s="41"/>
      <c r="BQ147" s="41"/>
      <c r="BR147" s="41"/>
      <c r="BS147" s="41"/>
      <c r="BT147" s="41"/>
      <c r="BU147" s="41"/>
      <c r="BV147" s="41"/>
      <c r="BW147" s="41"/>
      <c r="BX147" s="41"/>
      <c r="BY147" s="41"/>
      <c r="BZ147" s="41"/>
      <c r="CA147" s="41"/>
      <c r="CB147" s="41"/>
      <c r="CC147" s="41"/>
      <c r="CD147" s="41"/>
      <c r="CE147" s="41"/>
      <c r="CF147" s="41"/>
      <c r="CG147" s="41"/>
      <c r="CH147" s="41"/>
      <c r="CI147" s="41"/>
      <c r="CJ147" s="41"/>
      <c r="CK147" s="41"/>
      <c r="CL147" s="41"/>
      <c r="CM147" s="41"/>
      <c r="CN147" s="41"/>
      <c r="CO147" s="41"/>
      <c r="CP147" s="41"/>
      <c r="CQ147" s="41"/>
      <c r="CR147" s="41"/>
      <c r="CS147" s="41"/>
      <c r="CT147" s="41"/>
      <c r="CU147" s="41"/>
      <c r="CV147" s="41"/>
      <c r="CW147" s="41"/>
      <c r="CX147" s="41"/>
      <c r="CY147" s="41"/>
      <c r="CZ147" s="41"/>
      <c r="DA147" s="41"/>
      <c r="DB147" s="41"/>
      <c r="DC147" s="41"/>
      <c r="DD147" s="41"/>
      <c r="DE147" s="41"/>
      <c r="DF147" s="41"/>
      <c r="DG147" s="41"/>
      <c r="DH147" s="41"/>
      <c r="DI147" s="41"/>
      <c r="DJ147" s="41"/>
      <c r="DK147" s="41"/>
      <c r="DL147" s="41"/>
      <c r="DM147" s="41"/>
      <c r="DN147" s="41"/>
      <c r="DO147" s="41"/>
      <c r="DP147" s="41"/>
      <c r="DQ147" s="41"/>
      <c r="DR147" s="41"/>
      <c r="DS147" s="41"/>
      <c r="DT147" s="41"/>
      <c r="DU147" s="41"/>
      <c r="DV147" s="41"/>
      <c r="DW147" s="41"/>
      <c r="DX147" s="41"/>
      <c r="DY147" s="41"/>
      <c r="DZ147" s="41"/>
      <c r="EA147" s="41"/>
      <c r="EB147" s="41"/>
      <c r="EC147" s="41"/>
      <c r="ED147" s="41"/>
      <c r="EE147" s="41"/>
      <c r="EF147" s="41"/>
      <c r="EG147" s="41"/>
      <c r="EH147" s="41"/>
      <c r="EI147" s="41"/>
      <c r="EJ147" s="41"/>
      <c r="EK147" s="41"/>
      <c r="EL147" s="41"/>
      <c r="EM147" s="41"/>
      <c r="EN147" s="41"/>
      <c r="EO147" s="41"/>
      <c r="EP147" s="41"/>
      <c r="EQ147" s="41"/>
      <c r="ER147" s="41"/>
      <c r="ES147" s="41"/>
      <c r="ET147" s="41"/>
      <c r="EU147" s="41"/>
      <c r="EV147" s="41"/>
      <c r="EW147" s="41"/>
      <c r="EX147" s="41"/>
      <c r="EY147" s="41"/>
      <c r="EZ147" s="41"/>
      <c r="FA147" s="41"/>
      <c r="FB147" s="41"/>
      <c r="FC147" s="41"/>
      <c r="FD147" s="41"/>
      <c r="FE147" s="41"/>
      <c r="FF147" s="41"/>
      <c r="FG147" s="41"/>
      <c r="FH147" s="41"/>
      <c r="FI147" s="41"/>
      <c r="FJ147" s="41"/>
      <c r="FK147" s="41"/>
      <c r="FL147" s="41"/>
      <c r="FM147" s="41"/>
      <c r="FN147" s="41"/>
      <c r="FO147" s="41"/>
      <c r="FP147" s="41"/>
      <c r="FQ147" s="41"/>
      <c r="FR147" s="41"/>
      <c r="FS147" s="41"/>
      <c r="FT147" s="41"/>
      <c r="FU147" s="41"/>
      <c r="FV147" s="41"/>
      <c r="FW147" s="41"/>
      <c r="FX147" s="41"/>
      <c r="FY147" s="41"/>
      <c r="FZ147" s="41"/>
      <c r="GA147" s="41"/>
      <c r="GB147" s="41"/>
      <c r="GC147" s="41"/>
      <c r="GD147" s="41"/>
      <c r="GE147" s="41"/>
      <c r="GF147" s="41"/>
      <c r="GG147" s="41"/>
      <c r="GH147" s="41"/>
      <c r="GI147" s="41"/>
      <c r="GJ147" s="41"/>
      <c r="GK147" s="41"/>
      <c r="GL147" s="41"/>
      <c r="GM147" s="41"/>
      <c r="GN147" s="41"/>
      <c r="GO147" s="41"/>
      <c r="GP147" s="41"/>
      <c r="GQ147" s="41"/>
      <c r="GR147" s="41"/>
      <c r="GS147" s="41"/>
      <c r="GT147" s="41"/>
      <c r="GU147" s="41"/>
      <c r="GV147" s="41"/>
      <c r="GW147" s="41"/>
      <c r="GX147" s="41"/>
      <c r="GY147" s="41"/>
      <c r="GZ147" s="41"/>
      <c r="HA147" s="41"/>
      <c r="HB147" s="41"/>
      <c r="HC147" s="41"/>
      <c r="HD147" s="41"/>
      <c r="HE147" s="41"/>
      <c r="HF147" s="41"/>
      <c r="HG147" s="41"/>
      <c r="HH147" s="41"/>
      <c r="HI147" s="41"/>
      <c r="HJ147" s="41"/>
      <c r="HK147" s="41"/>
      <c r="HL147" s="41"/>
      <c r="HM147" s="41"/>
      <c r="HN147" s="41"/>
      <c r="HO147" s="41"/>
      <c r="HP147" s="41"/>
      <c r="HQ147" s="41"/>
      <c r="HR147" s="41"/>
      <c r="HS147" s="41"/>
      <c r="HT147" s="41"/>
      <c r="HU147" s="41"/>
      <c r="HV147" s="41"/>
      <c r="HW147" s="41"/>
      <c r="HX147" s="41"/>
      <c r="HY147" s="41"/>
      <c r="HZ147" s="41"/>
      <c r="IA147" s="41"/>
      <c r="IB147" s="41"/>
      <c r="IC147" s="41"/>
      <c r="ID147" s="41"/>
      <c r="IE147" s="41"/>
      <c r="IF147" s="41"/>
      <c r="IG147" s="41"/>
      <c r="IH147" s="41"/>
      <c r="II147" s="41"/>
      <c r="IJ147" s="41"/>
      <c r="IK147" s="41"/>
      <c r="IL147" s="41"/>
      <c r="IM147" s="41"/>
      <c r="IN147" s="41"/>
    </row>
    <row r="148" spans="1:254" s="58" customFormat="1" ht="30">
      <c r="A148" s="61"/>
      <c r="B148" s="81" t="s">
        <v>397</v>
      </c>
      <c r="C148" s="116">
        <f t="shared" ref="C148:H148" si="116">C149+C150</f>
        <v>0</v>
      </c>
      <c r="D148" s="116">
        <f t="shared" si="116"/>
        <v>332640</v>
      </c>
      <c r="E148" s="116">
        <f t="shared" si="116"/>
        <v>154530</v>
      </c>
      <c r="F148" s="116">
        <f t="shared" si="116"/>
        <v>154530</v>
      </c>
      <c r="G148" s="116">
        <f t="shared" si="116"/>
        <v>154530</v>
      </c>
      <c r="H148" s="116">
        <f t="shared" si="116"/>
        <v>39940</v>
      </c>
      <c r="I148" s="116">
        <f t="shared" ref="I148" si="117">I149+I150</f>
        <v>114590</v>
      </c>
      <c r="J148" s="57"/>
      <c r="K148" s="57"/>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1"/>
      <c r="AL148" s="41"/>
      <c r="AM148" s="41"/>
      <c r="AN148" s="41"/>
      <c r="AO148" s="41"/>
      <c r="AP148" s="41"/>
      <c r="AQ148" s="41"/>
      <c r="AR148" s="41"/>
      <c r="AS148" s="41"/>
      <c r="AT148" s="41"/>
      <c r="AU148" s="41"/>
      <c r="AV148" s="41"/>
      <c r="AW148" s="41"/>
      <c r="AX148" s="41"/>
      <c r="AY148" s="41"/>
      <c r="AZ148" s="41"/>
      <c r="BA148" s="41"/>
      <c r="BB148" s="41"/>
      <c r="BC148" s="41"/>
      <c r="BD148" s="41"/>
      <c r="BE148" s="41"/>
      <c r="BF148" s="41"/>
      <c r="BG148" s="41"/>
      <c r="BH148" s="41"/>
      <c r="BI148" s="41"/>
      <c r="BJ148" s="41"/>
      <c r="BK148" s="41"/>
      <c r="BL148" s="41"/>
      <c r="BM148" s="41"/>
      <c r="BN148" s="41"/>
      <c r="BO148" s="41"/>
      <c r="BP148" s="41"/>
      <c r="BQ148" s="41"/>
      <c r="BR148" s="41"/>
      <c r="BS148" s="41"/>
      <c r="BT148" s="41"/>
      <c r="BU148" s="41"/>
      <c r="BV148" s="41"/>
      <c r="BW148" s="41"/>
      <c r="BX148" s="41"/>
      <c r="BY148" s="41"/>
      <c r="BZ148" s="41"/>
      <c r="CA148" s="41"/>
      <c r="CB148" s="41"/>
      <c r="CC148" s="41"/>
      <c r="CD148" s="41"/>
      <c r="CE148" s="41"/>
      <c r="CF148" s="41"/>
      <c r="CG148" s="41"/>
      <c r="CH148" s="41"/>
      <c r="CI148" s="41"/>
      <c r="CJ148" s="41"/>
      <c r="CK148" s="41"/>
      <c r="CL148" s="41"/>
      <c r="CM148" s="41"/>
      <c r="CN148" s="41"/>
      <c r="CO148" s="41"/>
      <c r="CP148" s="41"/>
      <c r="CQ148" s="41"/>
      <c r="CR148" s="41"/>
      <c r="CS148" s="41"/>
      <c r="CT148" s="41"/>
      <c r="CU148" s="41"/>
      <c r="CV148" s="41"/>
      <c r="CW148" s="41"/>
      <c r="CX148" s="41"/>
      <c r="CY148" s="41"/>
      <c r="CZ148" s="41"/>
      <c r="DA148" s="41"/>
      <c r="DB148" s="41"/>
      <c r="DC148" s="41"/>
      <c r="DD148" s="41"/>
      <c r="DE148" s="41"/>
      <c r="DF148" s="41"/>
      <c r="DG148" s="41"/>
      <c r="DH148" s="41"/>
      <c r="DI148" s="41"/>
      <c r="DJ148" s="41"/>
      <c r="DK148" s="41"/>
      <c r="DL148" s="41"/>
      <c r="DM148" s="41"/>
      <c r="DN148" s="41"/>
      <c r="DO148" s="41"/>
      <c r="DP148" s="41"/>
      <c r="DQ148" s="41"/>
      <c r="DR148" s="41"/>
      <c r="DS148" s="41"/>
      <c r="DT148" s="41"/>
      <c r="DU148" s="41"/>
      <c r="DV148" s="41"/>
      <c r="DW148" s="41"/>
      <c r="DX148" s="41"/>
      <c r="DY148" s="41"/>
      <c r="DZ148" s="41"/>
      <c r="EA148" s="41"/>
      <c r="EB148" s="41"/>
      <c r="EC148" s="41"/>
      <c r="ED148" s="41"/>
      <c r="EE148" s="41"/>
      <c r="EF148" s="41"/>
      <c r="EG148" s="41"/>
      <c r="EH148" s="41"/>
      <c r="EI148" s="41"/>
      <c r="EJ148" s="41"/>
      <c r="EK148" s="41"/>
      <c r="EL148" s="41"/>
      <c r="EM148" s="41"/>
      <c r="EN148" s="41"/>
      <c r="EO148" s="41"/>
      <c r="EP148" s="41"/>
      <c r="EQ148" s="41"/>
      <c r="ER148" s="41"/>
      <c r="ES148" s="41"/>
      <c r="ET148" s="41"/>
      <c r="EU148" s="41"/>
      <c r="EV148" s="41"/>
      <c r="EW148" s="41"/>
      <c r="EX148" s="41"/>
      <c r="EY148" s="41"/>
      <c r="EZ148" s="41"/>
      <c r="FA148" s="41"/>
      <c r="FB148" s="41"/>
      <c r="FC148" s="41"/>
      <c r="FD148" s="41"/>
      <c r="FE148" s="41"/>
      <c r="FF148" s="41"/>
      <c r="FG148" s="41"/>
      <c r="FH148" s="41"/>
      <c r="FI148" s="41"/>
      <c r="FJ148" s="41"/>
      <c r="FK148" s="41"/>
      <c r="FL148" s="41"/>
      <c r="FM148" s="41"/>
      <c r="FN148" s="41"/>
      <c r="FO148" s="41"/>
      <c r="FP148" s="41"/>
      <c r="FQ148" s="41"/>
      <c r="FR148" s="41"/>
      <c r="FS148" s="41"/>
      <c r="FT148" s="41"/>
      <c r="FU148" s="41"/>
      <c r="FV148" s="41"/>
      <c r="FW148" s="41"/>
      <c r="FX148" s="41"/>
      <c r="FY148" s="41"/>
      <c r="FZ148" s="41"/>
      <c r="GA148" s="41"/>
      <c r="GB148" s="41"/>
      <c r="GC148" s="41"/>
      <c r="GD148" s="41"/>
      <c r="GE148" s="41"/>
      <c r="GF148" s="41"/>
      <c r="GG148" s="41"/>
      <c r="GH148" s="41"/>
      <c r="GI148" s="41"/>
      <c r="GJ148" s="41"/>
      <c r="GK148" s="41"/>
      <c r="GL148" s="41"/>
      <c r="GM148" s="41"/>
      <c r="GN148" s="41"/>
      <c r="GO148" s="41"/>
      <c r="GP148" s="41"/>
      <c r="GQ148" s="41"/>
      <c r="GR148" s="41"/>
      <c r="GS148" s="41"/>
      <c r="GT148" s="41"/>
      <c r="GU148" s="41"/>
      <c r="GV148" s="41"/>
      <c r="GW148" s="41"/>
      <c r="GX148" s="41"/>
      <c r="GY148" s="41"/>
      <c r="GZ148" s="41"/>
      <c r="HA148" s="41"/>
      <c r="HB148" s="41"/>
      <c r="HC148" s="41"/>
      <c r="HD148" s="41"/>
      <c r="HE148" s="41"/>
      <c r="HF148" s="41"/>
      <c r="HG148" s="41"/>
      <c r="HH148" s="41"/>
      <c r="HI148" s="41"/>
      <c r="HJ148" s="41"/>
      <c r="HK148" s="41"/>
      <c r="HL148" s="41"/>
      <c r="HM148" s="41"/>
      <c r="HN148" s="41"/>
      <c r="HO148" s="41"/>
      <c r="HP148" s="41"/>
      <c r="HQ148" s="41"/>
      <c r="HR148" s="41"/>
      <c r="HS148" s="41"/>
      <c r="HT148" s="41"/>
      <c r="HU148" s="41"/>
      <c r="HV148" s="41"/>
      <c r="HW148" s="41"/>
      <c r="HX148" s="41"/>
      <c r="HY148" s="41"/>
      <c r="HZ148" s="41"/>
      <c r="IA148" s="41"/>
      <c r="IB148" s="41"/>
      <c r="IC148" s="41"/>
      <c r="ID148" s="41"/>
      <c r="IE148" s="41"/>
      <c r="IF148" s="41"/>
      <c r="IG148" s="41"/>
      <c r="IH148" s="41"/>
      <c r="II148" s="41"/>
      <c r="IJ148" s="41"/>
      <c r="IK148" s="41"/>
      <c r="IL148" s="41"/>
      <c r="IM148" s="41"/>
      <c r="IN148" s="41"/>
    </row>
    <row r="149" spans="1:254" s="58" customFormat="1" ht="16.5" customHeight="1">
      <c r="A149" s="61"/>
      <c r="B149" s="81" t="s">
        <v>368</v>
      </c>
      <c r="C149" s="116"/>
      <c r="D149" s="56">
        <v>332640</v>
      </c>
      <c r="E149" s="56">
        <v>154530</v>
      </c>
      <c r="F149" s="56">
        <v>154530</v>
      </c>
      <c r="G149" s="92">
        <v>154530</v>
      </c>
      <c r="H149" s="92">
        <f t="shared" ref="H149" si="118">G149-I149</f>
        <v>39940</v>
      </c>
      <c r="I149" s="92">
        <v>114590</v>
      </c>
      <c r="J149" s="57"/>
      <c r="K149" s="57"/>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1"/>
      <c r="AY149" s="41"/>
      <c r="AZ149" s="41"/>
      <c r="BA149" s="41"/>
      <c r="BB149" s="41"/>
      <c r="BC149" s="41"/>
      <c r="BD149" s="41"/>
      <c r="BE149" s="41"/>
      <c r="BF149" s="41"/>
      <c r="BG149" s="41"/>
      <c r="BH149" s="41"/>
      <c r="BI149" s="41"/>
      <c r="BJ149" s="41"/>
      <c r="BK149" s="41"/>
      <c r="BL149" s="41"/>
      <c r="BM149" s="41"/>
      <c r="BN149" s="41"/>
      <c r="BO149" s="41"/>
      <c r="BP149" s="41"/>
      <c r="BQ149" s="41"/>
      <c r="BR149" s="41"/>
      <c r="BS149" s="41"/>
      <c r="BT149" s="41"/>
      <c r="BU149" s="41"/>
      <c r="BV149" s="41"/>
      <c r="BW149" s="41"/>
      <c r="BX149" s="41"/>
      <c r="BY149" s="41"/>
      <c r="BZ149" s="41"/>
      <c r="CA149" s="41"/>
      <c r="CB149" s="41"/>
      <c r="CC149" s="41"/>
      <c r="CD149" s="41"/>
      <c r="CE149" s="41"/>
      <c r="CF149" s="41"/>
      <c r="CG149" s="41"/>
      <c r="CH149" s="41"/>
      <c r="CI149" s="41"/>
      <c r="CJ149" s="41"/>
      <c r="CK149" s="41"/>
      <c r="CL149" s="41"/>
      <c r="CM149" s="41"/>
      <c r="CN149" s="41"/>
      <c r="CO149" s="41"/>
      <c r="CP149" s="41"/>
      <c r="CQ149" s="41"/>
      <c r="CR149" s="41"/>
      <c r="CS149" s="41"/>
      <c r="CT149" s="41"/>
      <c r="CU149" s="41"/>
      <c r="CV149" s="41"/>
      <c r="CW149" s="41"/>
      <c r="CX149" s="41"/>
      <c r="CY149" s="41"/>
      <c r="CZ149" s="41"/>
      <c r="DA149" s="41"/>
      <c r="DB149" s="41"/>
      <c r="DC149" s="41"/>
      <c r="DD149" s="41"/>
      <c r="DE149" s="41"/>
      <c r="DF149" s="41"/>
      <c r="DG149" s="41"/>
      <c r="DH149" s="41"/>
      <c r="DI149" s="41"/>
      <c r="DJ149" s="41"/>
      <c r="DK149" s="41"/>
      <c r="DL149" s="41"/>
      <c r="DM149" s="41"/>
      <c r="DN149" s="41"/>
      <c r="DO149" s="41"/>
      <c r="DP149" s="41"/>
      <c r="DQ149" s="41"/>
      <c r="DR149" s="41"/>
      <c r="DS149" s="41"/>
      <c r="DT149" s="41"/>
      <c r="DU149" s="41"/>
      <c r="DV149" s="41"/>
      <c r="DW149" s="41"/>
      <c r="DX149" s="41"/>
      <c r="DY149" s="41"/>
      <c r="DZ149" s="41"/>
      <c r="EA149" s="41"/>
      <c r="EB149" s="41"/>
      <c r="EC149" s="41"/>
      <c r="ED149" s="41"/>
      <c r="EE149" s="41"/>
      <c r="EF149" s="41"/>
      <c r="EG149" s="41"/>
      <c r="EH149" s="41"/>
      <c r="EI149" s="41"/>
      <c r="EJ149" s="41"/>
      <c r="EK149" s="41"/>
      <c r="EL149" s="41"/>
      <c r="EM149" s="41"/>
      <c r="EN149" s="41"/>
      <c r="EO149" s="41"/>
      <c r="EP149" s="41"/>
      <c r="EQ149" s="41"/>
      <c r="ER149" s="41"/>
      <c r="ES149" s="41"/>
      <c r="ET149" s="41"/>
      <c r="EU149" s="41"/>
      <c r="EV149" s="41"/>
      <c r="EW149" s="41"/>
      <c r="EX149" s="41"/>
      <c r="EY149" s="41"/>
      <c r="EZ149" s="41"/>
      <c r="FA149" s="41"/>
      <c r="FB149" s="41"/>
      <c r="FC149" s="41"/>
      <c r="FD149" s="41"/>
      <c r="FE149" s="41"/>
      <c r="FF149" s="41"/>
      <c r="FG149" s="41"/>
      <c r="FH149" s="41"/>
      <c r="FI149" s="41"/>
      <c r="FJ149" s="41"/>
      <c r="FK149" s="41"/>
      <c r="FL149" s="41"/>
      <c r="FM149" s="41"/>
      <c r="FN149" s="41"/>
      <c r="FO149" s="41"/>
      <c r="FP149" s="41"/>
      <c r="FQ149" s="41"/>
      <c r="FR149" s="41"/>
      <c r="FS149" s="41"/>
      <c r="FT149" s="41"/>
      <c r="FU149" s="41"/>
      <c r="FV149" s="41"/>
      <c r="FW149" s="41"/>
      <c r="FX149" s="41"/>
      <c r="FY149" s="41"/>
      <c r="FZ149" s="41"/>
      <c r="GA149" s="41"/>
      <c r="GB149" s="41"/>
      <c r="GC149" s="41"/>
      <c r="GD149" s="41"/>
      <c r="GE149" s="41"/>
      <c r="GF149" s="41"/>
      <c r="GG149" s="41"/>
      <c r="GH149" s="41"/>
      <c r="GI149" s="41"/>
      <c r="GJ149" s="41"/>
      <c r="GK149" s="41"/>
      <c r="GL149" s="41"/>
      <c r="GM149" s="41"/>
      <c r="GN149" s="41"/>
      <c r="GO149" s="41"/>
      <c r="GP149" s="41"/>
      <c r="GQ149" s="41"/>
      <c r="GR149" s="41"/>
      <c r="GS149" s="41"/>
      <c r="GT149" s="41"/>
      <c r="GU149" s="41"/>
      <c r="GV149" s="41"/>
      <c r="GW149" s="41"/>
      <c r="GX149" s="41"/>
      <c r="GY149" s="41"/>
      <c r="GZ149" s="41"/>
      <c r="HA149" s="41"/>
      <c r="HB149" s="41"/>
      <c r="HC149" s="41"/>
      <c r="HD149" s="41"/>
      <c r="HE149" s="41"/>
      <c r="HF149" s="41"/>
      <c r="HG149" s="41"/>
      <c r="HH149" s="41"/>
      <c r="HI149" s="41"/>
      <c r="HJ149" s="41"/>
      <c r="HK149" s="41"/>
      <c r="HL149" s="41"/>
      <c r="HM149" s="41"/>
      <c r="HN149" s="41"/>
      <c r="HO149" s="41"/>
      <c r="HP149" s="41"/>
      <c r="HQ149" s="41"/>
      <c r="HR149" s="41"/>
      <c r="HS149" s="41"/>
      <c r="HT149" s="41"/>
      <c r="HU149" s="41"/>
      <c r="HV149" s="41"/>
      <c r="HW149" s="41"/>
      <c r="HX149" s="41"/>
      <c r="HY149" s="41"/>
      <c r="HZ149" s="41"/>
      <c r="IA149" s="41"/>
      <c r="IB149" s="41"/>
      <c r="IC149" s="41"/>
      <c r="ID149" s="41"/>
      <c r="IE149" s="41"/>
      <c r="IF149" s="41"/>
      <c r="IG149" s="41"/>
      <c r="IH149" s="41"/>
      <c r="II149" s="41"/>
      <c r="IJ149" s="41"/>
      <c r="IK149" s="41"/>
      <c r="IL149" s="41"/>
      <c r="IM149" s="41"/>
      <c r="IN149" s="41"/>
    </row>
    <row r="150" spans="1:254" s="58" customFormat="1" ht="60">
      <c r="A150" s="61"/>
      <c r="B150" s="81" t="s">
        <v>370</v>
      </c>
      <c r="C150" s="116"/>
      <c r="D150" s="56"/>
      <c r="E150" s="56"/>
      <c r="F150" s="56"/>
      <c r="G150" s="64"/>
      <c r="H150" s="64"/>
      <c r="I150" s="64"/>
      <c r="J150" s="57"/>
      <c r="K150" s="57"/>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c r="AL150" s="41"/>
      <c r="AM150" s="41"/>
      <c r="AN150" s="41"/>
      <c r="AO150" s="41"/>
      <c r="AP150" s="41"/>
      <c r="AQ150" s="41"/>
      <c r="AR150" s="41"/>
      <c r="AS150" s="41"/>
      <c r="AT150" s="41"/>
      <c r="AU150" s="41"/>
      <c r="AV150" s="41"/>
      <c r="AW150" s="41"/>
      <c r="AX150" s="41"/>
      <c r="AY150" s="41"/>
      <c r="AZ150" s="41"/>
      <c r="BA150" s="41"/>
      <c r="BB150" s="41"/>
      <c r="BC150" s="41"/>
      <c r="BD150" s="41"/>
      <c r="BE150" s="41"/>
      <c r="BF150" s="41"/>
      <c r="BG150" s="41"/>
      <c r="BH150" s="41"/>
      <c r="BI150" s="41"/>
      <c r="BJ150" s="41"/>
      <c r="BK150" s="41"/>
      <c r="BL150" s="41"/>
      <c r="BM150" s="41"/>
      <c r="BN150" s="41"/>
      <c r="BO150" s="41"/>
      <c r="BP150" s="41"/>
      <c r="BQ150" s="41"/>
      <c r="BR150" s="41"/>
      <c r="BS150" s="41"/>
      <c r="BT150" s="41"/>
      <c r="BU150" s="41"/>
      <c r="BV150" s="41"/>
      <c r="BW150" s="41"/>
      <c r="BX150" s="41"/>
      <c r="BY150" s="41"/>
      <c r="BZ150" s="41"/>
      <c r="CA150" s="41"/>
      <c r="CB150" s="41"/>
      <c r="CC150" s="41"/>
      <c r="CD150" s="41"/>
      <c r="CE150" s="41"/>
      <c r="CF150" s="41"/>
      <c r="CG150" s="41"/>
      <c r="CH150" s="41"/>
      <c r="CI150" s="41"/>
      <c r="CJ150" s="41"/>
      <c r="CK150" s="41"/>
      <c r="CL150" s="41"/>
      <c r="CM150" s="41"/>
      <c r="CN150" s="41"/>
      <c r="CO150" s="41"/>
      <c r="CP150" s="41"/>
      <c r="CQ150" s="41"/>
      <c r="CR150" s="41"/>
      <c r="CS150" s="41"/>
      <c r="CT150" s="41"/>
      <c r="CU150" s="41"/>
      <c r="CV150" s="41"/>
      <c r="CW150" s="41"/>
      <c r="CX150" s="41"/>
      <c r="CY150" s="41"/>
      <c r="CZ150" s="41"/>
      <c r="DA150" s="41"/>
      <c r="DB150" s="41"/>
      <c r="DC150" s="41"/>
      <c r="DD150" s="41"/>
      <c r="DE150" s="41"/>
      <c r="DF150" s="41"/>
      <c r="DG150" s="41"/>
      <c r="DH150" s="41"/>
      <c r="DI150" s="41"/>
      <c r="DJ150" s="41"/>
      <c r="DK150" s="41"/>
      <c r="DL150" s="41"/>
      <c r="DM150" s="41"/>
      <c r="DN150" s="41"/>
      <c r="DO150" s="41"/>
      <c r="DP150" s="41"/>
      <c r="DQ150" s="41"/>
      <c r="DR150" s="41"/>
      <c r="DS150" s="41"/>
      <c r="DT150" s="41"/>
      <c r="DU150" s="41"/>
      <c r="DV150" s="41"/>
      <c r="DW150" s="41"/>
      <c r="DX150" s="41"/>
      <c r="DY150" s="41"/>
      <c r="DZ150" s="41"/>
      <c r="EA150" s="41"/>
      <c r="EB150" s="41"/>
      <c r="EC150" s="41"/>
      <c r="ED150" s="41"/>
      <c r="EE150" s="41"/>
      <c r="EF150" s="41"/>
      <c r="EG150" s="41"/>
      <c r="EH150" s="41"/>
      <c r="EI150" s="41"/>
      <c r="EJ150" s="41"/>
      <c r="EK150" s="41"/>
      <c r="EL150" s="41"/>
      <c r="EM150" s="41"/>
      <c r="EN150" s="41"/>
      <c r="EO150" s="41"/>
      <c r="EP150" s="41"/>
      <c r="EQ150" s="41"/>
      <c r="ER150" s="41"/>
      <c r="ES150" s="41"/>
      <c r="ET150" s="41"/>
      <c r="EU150" s="41"/>
      <c r="EV150" s="41"/>
      <c r="EW150" s="41"/>
      <c r="EX150" s="41"/>
      <c r="EY150" s="41"/>
      <c r="EZ150" s="41"/>
      <c r="FA150" s="41"/>
      <c r="FB150" s="41"/>
      <c r="FC150" s="41"/>
      <c r="FD150" s="41"/>
      <c r="FE150" s="41"/>
      <c r="FF150" s="41"/>
      <c r="FG150" s="41"/>
      <c r="FH150" s="41"/>
      <c r="FI150" s="41"/>
      <c r="FJ150" s="41"/>
      <c r="FK150" s="41"/>
      <c r="FL150" s="41"/>
      <c r="FM150" s="41"/>
      <c r="FN150" s="41"/>
      <c r="FO150" s="41"/>
      <c r="FP150" s="41"/>
      <c r="FQ150" s="41"/>
      <c r="FR150" s="41"/>
      <c r="FS150" s="41"/>
      <c r="FT150" s="41"/>
      <c r="FU150" s="41"/>
      <c r="FV150" s="41"/>
      <c r="FW150" s="41"/>
      <c r="FX150" s="41"/>
      <c r="FY150" s="41"/>
      <c r="FZ150" s="41"/>
      <c r="GA150" s="41"/>
      <c r="GB150" s="41"/>
      <c r="GC150" s="41"/>
      <c r="GD150" s="41"/>
      <c r="GE150" s="41"/>
      <c r="GF150" s="41"/>
      <c r="GG150" s="41"/>
      <c r="GH150" s="41"/>
      <c r="GI150" s="41"/>
      <c r="GJ150" s="41"/>
      <c r="GK150" s="41"/>
      <c r="GL150" s="41"/>
      <c r="GM150" s="41"/>
      <c r="GN150" s="41"/>
      <c r="GO150" s="41"/>
      <c r="GP150" s="41"/>
      <c r="GQ150" s="41"/>
      <c r="GR150" s="41"/>
      <c r="GS150" s="41"/>
      <c r="GT150" s="41"/>
      <c r="GU150" s="41"/>
      <c r="GV150" s="41"/>
      <c r="GW150" s="41"/>
      <c r="GX150" s="41"/>
      <c r="GY150" s="41"/>
      <c r="GZ150" s="41"/>
      <c r="HA150" s="41"/>
      <c r="HB150" s="41"/>
      <c r="HC150" s="41"/>
      <c r="HD150" s="41"/>
      <c r="HE150" s="41"/>
      <c r="HF150" s="41"/>
      <c r="HG150" s="41"/>
      <c r="HH150" s="41"/>
      <c r="HI150" s="41"/>
      <c r="HJ150" s="41"/>
      <c r="HK150" s="41"/>
      <c r="HL150" s="41"/>
      <c r="HM150" s="41"/>
      <c r="HN150" s="41"/>
      <c r="HO150" s="41"/>
      <c r="HP150" s="41"/>
      <c r="HQ150" s="41"/>
      <c r="HR150" s="41"/>
      <c r="HS150" s="41"/>
      <c r="HT150" s="41"/>
      <c r="HU150" s="41"/>
      <c r="HV150" s="41"/>
      <c r="HW150" s="41"/>
      <c r="HX150" s="41"/>
      <c r="HY150" s="41"/>
      <c r="HZ150" s="41"/>
      <c r="IA150" s="41"/>
      <c r="IB150" s="41"/>
      <c r="IC150" s="41"/>
      <c r="ID150" s="41"/>
      <c r="IE150" s="41"/>
      <c r="IF150" s="41"/>
      <c r="IG150" s="41"/>
      <c r="IH150" s="41"/>
      <c r="II150" s="41"/>
      <c r="IJ150" s="41"/>
      <c r="IK150" s="41"/>
      <c r="IL150" s="41"/>
      <c r="IM150" s="41"/>
      <c r="IN150" s="41"/>
    </row>
    <row r="151" spans="1:254" s="58" customFormat="1">
      <c r="A151" s="61"/>
      <c r="B151" s="82" t="s">
        <v>398</v>
      </c>
      <c r="C151" s="116">
        <f t="shared" ref="C151:H151" si="119">C152+C153</f>
        <v>0</v>
      </c>
      <c r="D151" s="116">
        <f t="shared" si="119"/>
        <v>246820</v>
      </c>
      <c r="E151" s="116">
        <f t="shared" si="119"/>
        <v>232700</v>
      </c>
      <c r="F151" s="116">
        <f t="shared" si="119"/>
        <v>232700</v>
      </c>
      <c r="G151" s="116">
        <f t="shared" si="119"/>
        <v>232700</v>
      </c>
      <c r="H151" s="116">
        <f t="shared" si="119"/>
        <v>20440</v>
      </c>
      <c r="I151" s="116">
        <f t="shared" ref="I151" si="120">I152+I153</f>
        <v>212260</v>
      </c>
      <c r="J151" s="57"/>
      <c r="K151" s="57"/>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41"/>
      <c r="AW151" s="41"/>
      <c r="AX151" s="41"/>
      <c r="AY151" s="41"/>
      <c r="AZ151" s="41"/>
      <c r="BA151" s="41"/>
      <c r="BB151" s="41"/>
      <c r="BC151" s="41"/>
      <c r="BD151" s="41"/>
      <c r="BE151" s="41"/>
      <c r="BF151" s="41"/>
      <c r="BG151" s="41"/>
      <c r="BH151" s="41"/>
      <c r="BI151" s="41"/>
      <c r="BJ151" s="41"/>
      <c r="BK151" s="41"/>
      <c r="BL151" s="41"/>
      <c r="BM151" s="41"/>
      <c r="BN151" s="41"/>
      <c r="BO151" s="41"/>
      <c r="BP151" s="41"/>
      <c r="BQ151" s="41"/>
      <c r="BR151" s="41"/>
      <c r="BS151" s="41"/>
      <c r="BT151" s="41"/>
      <c r="BU151" s="41"/>
      <c r="BV151" s="41"/>
      <c r="BW151" s="41"/>
      <c r="BX151" s="41"/>
      <c r="BY151" s="41"/>
      <c r="BZ151" s="41"/>
      <c r="CA151" s="41"/>
      <c r="CB151" s="41"/>
      <c r="CC151" s="41"/>
      <c r="CD151" s="41"/>
      <c r="CE151" s="41"/>
      <c r="CF151" s="41"/>
      <c r="CG151" s="41"/>
      <c r="CH151" s="41"/>
      <c r="CI151" s="41"/>
      <c r="CJ151" s="41"/>
      <c r="CK151" s="41"/>
      <c r="CL151" s="41"/>
      <c r="CM151" s="41"/>
      <c r="CN151" s="41"/>
      <c r="CO151" s="41"/>
      <c r="CP151" s="41"/>
      <c r="CQ151" s="41"/>
      <c r="CR151" s="41"/>
      <c r="CS151" s="41"/>
      <c r="CT151" s="41"/>
      <c r="CU151" s="41"/>
      <c r="CV151" s="41"/>
      <c r="CW151" s="41"/>
      <c r="CX151" s="41"/>
      <c r="CY151" s="41"/>
      <c r="CZ151" s="41"/>
      <c r="DA151" s="41"/>
      <c r="DB151" s="41"/>
      <c r="DC151" s="41"/>
      <c r="DD151" s="41"/>
      <c r="DE151" s="41"/>
      <c r="DF151" s="41"/>
      <c r="DG151" s="41"/>
      <c r="DH151" s="41"/>
      <c r="DI151" s="41"/>
      <c r="DJ151" s="41"/>
      <c r="DK151" s="41"/>
      <c r="DL151" s="41"/>
      <c r="DM151" s="41"/>
      <c r="DN151" s="41"/>
      <c r="DO151" s="41"/>
      <c r="DP151" s="41"/>
      <c r="DQ151" s="41"/>
      <c r="DR151" s="41"/>
      <c r="DS151" s="41"/>
      <c r="DT151" s="41"/>
      <c r="DU151" s="41"/>
      <c r="DV151" s="41"/>
      <c r="DW151" s="41"/>
      <c r="DX151" s="41"/>
      <c r="DY151" s="41"/>
      <c r="DZ151" s="41"/>
      <c r="EA151" s="41"/>
      <c r="EB151" s="41"/>
      <c r="EC151" s="41"/>
      <c r="ED151" s="41"/>
      <c r="EE151" s="41"/>
      <c r="EF151" s="41"/>
      <c r="EG151" s="41"/>
      <c r="EH151" s="41"/>
      <c r="EI151" s="41"/>
      <c r="EJ151" s="41"/>
      <c r="EK151" s="41"/>
      <c r="EL151" s="41"/>
      <c r="EM151" s="41"/>
      <c r="EN151" s="41"/>
      <c r="EO151" s="41"/>
      <c r="EP151" s="41"/>
      <c r="EQ151" s="41"/>
      <c r="ER151" s="41"/>
      <c r="ES151" s="41"/>
      <c r="ET151" s="41"/>
      <c r="EU151" s="41"/>
      <c r="EV151" s="41"/>
      <c r="EW151" s="41"/>
      <c r="EX151" s="41"/>
      <c r="EY151" s="41"/>
      <c r="EZ151" s="41"/>
      <c r="FA151" s="41"/>
      <c r="FB151" s="41"/>
      <c r="FC151" s="41"/>
      <c r="FD151" s="41"/>
      <c r="FE151" s="41"/>
      <c r="FF151" s="41"/>
      <c r="FG151" s="41"/>
      <c r="FH151" s="41"/>
      <c r="FI151" s="41"/>
      <c r="FJ151" s="41"/>
      <c r="FK151" s="41"/>
      <c r="FL151" s="41"/>
      <c r="FM151" s="41"/>
      <c r="FN151" s="41"/>
      <c r="FO151" s="41"/>
      <c r="FP151" s="41"/>
      <c r="FQ151" s="41"/>
      <c r="FR151" s="41"/>
      <c r="FS151" s="41"/>
      <c r="FT151" s="41"/>
      <c r="FU151" s="41"/>
      <c r="FV151" s="41"/>
      <c r="FW151" s="41"/>
      <c r="FX151" s="41"/>
      <c r="FY151" s="41"/>
      <c r="FZ151" s="41"/>
      <c r="GA151" s="41"/>
      <c r="GB151" s="41"/>
      <c r="GC151" s="41"/>
      <c r="GD151" s="41"/>
      <c r="GE151" s="41"/>
      <c r="GF151" s="41"/>
      <c r="GG151" s="41"/>
      <c r="GH151" s="41"/>
      <c r="GI151" s="41"/>
      <c r="GJ151" s="41"/>
      <c r="GK151" s="41"/>
      <c r="GL151" s="41"/>
      <c r="GM151" s="41"/>
      <c r="GN151" s="41"/>
      <c r="GO151" s="41"/>
      <c r="GP151" s="41"/>
      <c r="GQ151" s="41"/>
      <c r="GR151" s="41"/>
      <c r="GS151" s="41"/>
      <c r="GT151" s="41"/>
      <c r="GU151" s="41"/>
      <c r="GV151" s="41"/>
      <c r="GW151" s="41"/>
      <c r="GX151" s="41"/>
      <c r="GY151" s="41"/>
      <c r="GZ151" s="41"/>
      <c r="HA151" s="41"/>
      <c r="HB151" s="41"/>
      <c r="HC151" s="41"/>
      <c r="HD151" s="41"/>
      <c r="HE151" s="41"/>
      <c r="HF151" s="41"/>
      <c r="HG151" s="41"/>
      <c r="HH151" s="41"/>
      <c r="HI151" s="41"/>
      <c r="HJ151" s="41"/>
      <c r="HK151" s="41"/>
      <c r="HL151" s="41"/>
      <c r="HM151" s="41"/>
      <c r="HN151" s="41"/>
      <c r="HO151" s="41"/>
      <c r="HP151" s="41"/>
      <c r="HQ151" s="41"/>
      <c r="HR151" s="41"/>
      <c r="HS151" s="41"/>
      <c r="HT151" s="41"/>
      <c r="HU151" s="41"/>
      <c r="HV151" s="41"/>
      <c r="HW151" s="41"/>
      <c r="HX151" s="41"/>
      <c r="HY151" s="41"/>
      <c r="HZ151" s="41"/>
      <c r="IA151" s="41"/>
      <c r="IB151" s="41"/>
      <c r="IC151" s="41"/>
      <c r="ID151" s="41"/>
      <c r="IE151" s="41"/>
      <c r="IF151" s="41"/>
      <c r="IG151" s="41"/>
      <c r="IH151" s="41"/>
      <c r="II151" s="41"/>
      <c r="IJ151" s="41"/>
      <c r="IK151" s="41"/>
      <c r="IL151" s="41"/>
      <c r="IM151" s="41"/>
      <c r="IN151" s="41"/>
    </row>
    <row r="152" spans="1:254" s="58" customFormat="1" ht="16.5" customHeight="1">
      <c r="A152" s="61"/>
      <c r="B152" s="82" t="s">
        <v>368</v>
      </c>
      <c r="C152" s="116"/>
      <c r="D152" s="56">
        <v>246820</v>
      </c>
      <c r="E152" s="56">
        <v>232700</v>
      </c>
      <c r="F152" s="56">
        <v>232700</v>
      </c>
      <c r="G152" s="92">
        <v>232700</v>
      </c>
      <c r="H152" s="92">
        <f t="shared" ref="H152" si="121">G152-I152</f>
        <v>20440</v>
      </c>
      <c r="I152" s="92">
        <v>212260</v>
      </c>
      <c r="J152" s="57"/>
      <c r="K152" s="57"/>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41"/>
      <c r="AM152" s="41"/>
      <c r="AN152" s="41"/>
      <c r="AO152" s="41"/>
      <c r="AP152" s="41"/>
      <c r="AQ152" s="41"/>
      <c r="AR152" s="41"/>
      <c r="AS152" s="41"/>
      <c r="AT152" s="41"/>
      <c r="AU152" s="41"/>
      <c r="AV152" s="41"/>
      <c r="AW152" s="41"/>
      <c r="AX152" s="41"/>
      <c r="AY152" s="41"/>
      <c r="AZ152" s="41"/>
      <c r="BA152" s="41"/>
      <c r="BB152" s="41"/>
      <c r="BC152" s="41"/>
      <c r="BD152" s="41"/>
      <c r="BE152" s="41"/>
      <c r="BF152" s="41"/>
      <c r="BG152" s="41"/>
      <c r="BH152" s="41"/>
      <c r="BI152" s="41"/>
      <c r="BJ152" s="41"/>
      <c r="BK152" s="41"/>
      <c r="BL152" s="41"/>
      <c r="BM152" s="41"/>
      <c r="BN152" s="41"/>
      <c r="BO152" s="41"/>
      <c r="BP152" s="41"/>
      <c r="BQ152" s="41"/>
      <c r="BR152" s="41"/>
      <c r="BS152" s="41"/>
      <c r="BT152" s="41"/>
      <c r="BU152" s="41"/>
      <c r="BV152" s="41"/>
      <c r="BW152" s="41"/>
      <c r="BX152" s="41"/>
      <c r="BY152" s="41"/>
      <c r="BZ152" s="41"/>
      <c r="CA152" s="41"/>
      <c r="CB152" s="41"/>
      <c r="CC152" s="41"/>
      <c r="CD152" s="41"/>
      <c r="CE152" s="41"/>
      <c r="CF152" s="41"/>
      <c r="CG152" s="41"/>
      <c r="CH152" s="41"/>
      <c r="CI152" s="41"/>
      <c r="CJ152" s="41"/>
      <c r="CK152" s="41"/>
      <c r="CL152" s="41"/>
      <c r="CM152" s="41"/>
      <c r="CN152" s="41"/>
      <c r="CO152" s="41"/>
      <c r="CP152" s="41"/>
      <c r="CQ152" s="41"/>
      <c r="CR152" s="41"/>
      <c r="CS152" s="41"/>
      <c r="CT152" s="41"/>
      <c r="CU152" s="41"/>
      <c r="CV152" s="41"/>
      <c r="CW152" s="41"/>
      <c r="CX152" s="41"/>
      <c r="CY152" s="41"/>
      <c r="CZ152" s="41"/>
      <c r="DA152" s="41"/>
      <c r="DB152" s="41"/>
      <c r="DC152" s="41"/>
      <c r="DD152" s="41"/>
      <c r="DE152" s="41"/>
      <c r="DF152" s="41"/>
      <c r="DG152" s="41"/>
      <c r="DH152" s="41"/>
      <c r="DI152" s="41"/>
      <c r="DJ152" s="41"/>
      <c r="DK152" s="41"/>
      <c r="DL152" s="41"/>
      <c r="DM152" s="41"/>
      <c r="DN152" s="41"/>
      <c r="DO152" s="41"/>
      <c r="DP152" s="41"/>
      <c r="DQ152" s="41"/>
      <c r="DR152" s="41"/>
      <c r="DS152" s="41"/>
      <c r="DT152" s="41"/>
      <c r="DU152" s="41"/>
      <c r="DV152" s="41"/>
      <c r="DW152" s="41"/>
      <c r="DX152" s="41"/>
      <c r="DY152" s="41"/>
      <c r="DZ152" s="41"/>
      <c r="EA152" s="41"/>
      <c r="EB152" s="41"/>
      <c r="EC152" s="41"/>
      <c r="ED152" s="41"/>
      <c r="EE152" s="41"/>
      <c r="EF152" s="41"/>
      <c r="EG152" s="41"/>
      <c r="EH152" s="41"/>
      <c r="EI152" s="41"/>
      <c r="EJ152" s="41"/>
      <c r="EK152" s="41"/>
      <c r="EL152" s="41"/>
      <c r="EM152" s="41"/>
      <c r="EN152" s="41"/>
      <c r="EO152" s="41"/>
      <c r="EP152" s="41"/>
      <c r="EQ152" s="41"/>
      <c r="ER152" s="41"/>
      <c r="ES152" s="41"/>
      <c r="ET152" s="41"/>
      <c r="EU152" s="41"/>
      <c r="EV152" s="41"/>
      <c r="EW152" s="41"/>
      <c r="EX152" s="41"/>
      <c r="EY152" s="41"/>
      <c r="EZ152" s="41"/>
      <c r="FA152" s="41"/>
      <c r="FB152" s="41"/>
      <c r="FC152" s="41"/>
      <c r="FD152" s="41"/>
      <c r="FE152" s="41"/>
      <c r="FF152" s="41"/>
      <c r="FG152" s="41"/>
      <c r="FH152" s="41"/>
      <c r="FI152" s="41"/>
      <c r="FJ152" s="41"/>
      <c r="FK152" s="41"/>
      <c r="FL152" s="41"/>
      <c r="FM152" s="41"/>
      <c r="FN152" s="41"/>
      <c r="FO152" s="41"/>
      <c r="FP152" s="41"/>
      <c r="FQ152" s="41"/>
      <c r="FR152" s="41"/>
      <c r="FS152" s="41"/>
      <c r="FT152" s="41"/>
      <c r="FU152" s="41"/>
      <c r="FV152" s="41"/>
      <c r="FW152" s="41"/>
      <c r="FX152" s="41"/>
      <c r="FY152" s="41"/>
      <c r="FZ152" s="41"/>
      <c r="GA152" s="41"/>
      <c r="GB152" s="41"/>
      <c r="GC152" s="41"/>
      <c r="GD152" s="41"/>
      <c r="GE152" s="41"/>
      <c r="GF152" s="41"/>
      <c r="GG152" s="41"/>
      <c r="GH152" s="41"/>
      <c r="GI152" s="41"/>
      <c r="GJ152" s="41"/>
      <c r="GK152" s="41"/>
      <c r="GL152" s="41"/>
      <c r="GM152" s="41"/>
      <c r="GN152" s="41"/>
      <c r="GO152" s="41"/>
      <c r="GP152" s="41"/>
      <c r="GQ152" s="41"/>
      <c r="GR152" s="41"/>
      <c r="GS152" s="41"/>
      <c r="GT152" s="41"/>
      <c r="GU152" s="41"/>
      <c r="GV152" s="41"/>
      <c r="GW152" s="41"/>
      <c r="GX152" s="41"/>
      <c r="GY152" s="41"/>
      <c r="GZ152" s="41"/>
      <c r="HA152" s="41"/>
      <c r="HB152" s="41"/>
      <c r="HC152" s="41"/>
      <c r="HD152" s="41"/>
      <c r="HE152" s="41"/>
      <c r="HF152" s="41"/>
      <c r="HG152" s="41"/>
      <c r="HH152" s="41"/>
      <c r="HI152" s="41"/>
      <c r="HJ152" s="41"/>
      <c r="HK152" s="41"/>
      <c r="HL152" s="41"/>
      <c r="HM152" s="41"/>
      <c r="HN152" s="41"/>
      <c r="HO152" s="41"/>
      <c r="HP152" s="41"/>
      <c r="HQ152" s="41"/>
      <c r="HR152" s="41"/>
      <c r="HS152" s="41"/>
      <c r="HT152" s="41"/>
      <c r="HU152" s="41"/>
      <c r="HV152" s="41"/>
      <c r="HW152" s="41"/>
      <c r="HX152" s="41"/>
      <c r="HY152" s="41"/>
      <c r="HZ152" s="41"/>
      <c r="IA152" s="41"/>
      <c r="IB152" s="41"/>
      <c r="IC152" s="41"/>
      <c r="ID152" s="41"/>
      <c r="IE152" s="41"/>
      <c r="IF152" s="41"/>
      <c r="IG152" s="41"/>
      <c r="IH152" s="41"/>
      <c r="II152" s="41"/>
      <c r="IJ152" s="41"/>
      <c r="IK152" s="41"/>
      <c r="IL152" s="41"/>
      <c r="IM152" s="41"/>
      <c r="IN152" s="41"/>
    </row>
    <row r="153" spans="1:254" s="58" customFormat="1" ht="60">
      <c r="A153" s="54"/>
      <c r="B153" s="82" t="s">
        <v>370</v>
      </c>
      <c r="C153" s="116"/>
      <c r="D153" s="56"/>
      <c r="E153" s="56"/>
      <c r="F153" s="56"/>
      <c r="G153" s="64"/>
      <c r="H153" s="64"/>
      <c r="I153" s="64"/>
      <c r="J153" s="57"/>
      <c r="K153" s="57"/>
      <c r="L153" s="41"/>
      <c r="M153" s="41"/>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1"/>
      <c r="AL153" s="41"/>
      <c r="AM153" s="41"/>
      <c r="AN153" s="41"/>
      <c r="AO153" s="41"/>
      <c r="AP153" s="41"/>
      <c r="AQ153" s="41"/>
      <c r="AR153" s="41"/>
      <c r="AS153" s="41"/>
      <c r="AT153" s="41"/>
      <c r="AU153" s="41"/>
      <c r="AV153" s="41"/>
      <c r="AW153" s="41"/>
      <c r="AX153" s="41"/>
      <c r="AY153" s="41"/>
      <c r="AZ153" s="41"/>
      <c r="BA153" s="41"/>
      <c r="BB153" s="41"/>
      <c r="BC153" s="41"/>
      <c r="BD153" s="41"/>
      <c r="BE153" s="41"/>
      <c r="BF153" s="41"/>
      <c r="BG153" s="41"/>
      <c r="BH153" s="41"/>
      <c r="BI153" s="41"/>
      <c r="BJ153" s="41"/>
      <c r="BK153" s="41"/>
      <c r="BL153" s="41"/>
      <c r="BM153" s="41"/>
      <c r="BN153" s="41"/>
      <c r="BO153" s="41"/>
      <c r="BP153" s="41"/>
      <c r="BQ153" s="41"/>
      <c r="BR153" s="41"/>
      <c r="BS153" s="41"/>
      <c r="BT153" s="41"/>
      <c r="BU153" s="41"/>
      <c r="BV153" s="41"/>
      <c r="BW153" s="41"/>
      <c r="BX153" s="41"/>
      <c r="BY153" s="41"/>
      <c r="BZ153" s="41"/>
      <c r="CA153" s="41"/>
      <c r="CB153" s="41"/>
      <c r="CC153" s="41"/>
      <c r="CD153" s="41"/>
      <c r="CE153" s="41"/>
      <c r="CF153" s="41"/>
      <c r="CG153" s="41"/>
      <c r="CH153" s="41"/>
      <c r="CI153" s="41"/>
      <c r="CJ153" s="41"/>
      <c r="CK153" s="41"/>
      <c r="CL153" s="41"/>
      <c r="CM153" s="41"/>
      <c r="CN153" s="41"/>
      <c r="CO153" s="41"/>
      <c r="CP153" s="41"/>
      <c r="CQ153" s="41"/>
      <c r="CR153" s="41"/>
      <c r="CS153" s="41"/>
      <c r="CT153" s="41"/>
      <c r="CU153" s="41"/>
      <c r="CV153" s="41"/>
      <c r="CW153" s="41"/>
      <c r="CX153" s="41"/>
      <c r="CY153" s="41"/>
      <c r="CZ153" s="41"/>
      <c r="DA153" s="41"/>
      <c r="DB153" s="41"/>
      <c r="DC153" s="41"/>
      <c r="DD153" s="41"/>
      <c r="DE153" s="41"/>
      <c r="DF153" s="41"/>
      <c r="DG153" s="41"/>
      <c r="DH153" s="41"/>
      <c r="DI153" s="41"/>
      <c r="DJ153" s="41"/>
      <c r="DK153" s="41"/>
      <c r="DL153" s="41"/>
      <c r="DM153" s="41"/>
      <c r="DN153" s="41"/>
      <c r="DO153" s="41"/>
      <c r="DP153" s="41"/>
      <c r="DQ153" s="41"/>
      <c r="DR153" s="41"/>
      <c r="DS153" s="41"/>
      <c r="DT153" s="41"/>
      <c r="DU153" s="41"/>
      <c r="DV153" s="41"/>
      <c r="DW153" s="41"/>
      <c r="DX153" s="41"/>
      <c r="DY153" s="41"/>
      <c r="DZ153" s="41"/>
      <c r="EA153" s="41"/>
      <c r="EB153" s="41"/>
      <c r="EC153" s="41"/>
      <c r="ED153" s="41"/>
      <c r="EE153" s="41"/>
      <c r="EF153" s="41"/>
      <c r="EG153" s="41"/>
      <c r="EH153" s="41"/>
      <c r="EI153" s="41"/>
      <c r="EJ153" s="41"/>
      <c r="EK153" s="41"/>
      <c r="EL153" s="41"/>
      <c r="EM153" s="41"/>
      <c r="EN153" s="41"/>
      <c r="EO153" s="41"/>
      <c r="EP153" s="41"/>
      <c r="EQ153" s="41"/>
      <c r="ER153" s="41"/>
      <c r="ES153" s="41"/>
      <c r="ET153" s="41"/>
      <c r="EU153" s="41"/>
      <c r="EV153" s="41"/>
      <c r="EW153" s="41"/>
      <c r="EX153" s="41"/>
      <c r="EY153" s="41"/>
      <c r="EZ153" s="41"/>
      <c r="FA153" s="41"/>
      <c r="FB153" s="41"/>
      <c r="FC153" s="41"/>
      <c r="FD153" s="41"/>
      <c r="FE153" s="41"/>
      <c r="FF153" s="41"/>
      <c r="FG153" s="41"/>
      <c r="FH153" s="41"/>
      <c r="FI153" s="41"/>
      <c r="FJ153" s="41"/>
      <c r="FK153" s="41"/>
      <c r="FL153" s="41"/>
      <c r="FM153" s="41"/>
      <c r="FN153" s="41"/>
      <c r="FO153" s="41"/>
      <c r="FP153" s="41"/>
      <c r="FQ153" s="41"/>
      <c r="FR153" s="41"/>
      <c r="FS153" s="41"/>
      <c r="FT153" s="41"/>
      <c r="FU153" s="41"/>
      <c r="FV153" s="41"/>
      <c r="FW153" s="41"/>
      <c r="FX153" s="41"/>
      <c r="FY153" s="41"/>
      <c r="FZ153" s="41"/>
      <c r="GA153" s="41"/>
      <c r="GB153" s="41"/>
      <c r="GC153" s="41"/>
      <c r="GD153" s="41"/>
      <c r="GE153" s="41"/>
      <c r="GF153" s="41"/>
      <c r="GG153" s="41"/>
      <c r="GH153" s="41"/>
      <c r="GI153" s="41"/>
      <c r="GJ153" s="41"/>
      <c r="GK153" s="41"/>
      <c r="GL153" s="41"/>
      <c r="GM153" s="41"/>
      <c r="GN153" s="41"/>
      <c r="GO153" s="41"/>
      <c r="GP153" s="41"/>
      <c r="GQ153" s="41"/>
      <c r="GR153" s="41"/>
      <c r="GS153" s="41"/>
      <c r="GT153" s="41"/>
      <c r="GU153" s="41"/>
      <c r="GV153" s="41"/>
      <c r="GW153" s="41"/>
      <c r="GX153" s="41"/>
      <c r="GY153" s="41"/>
      <c r="GZ153" s="41"/>
      <c r="HA153" s="41"/>
      <c r="HB153" s="41"/>
      <c r="HC153" s="41"/>
      <c r="HD153" s="41"/>
      <c r="HE153" s="41"/>
      <c r="HF153" s="41"/>
      <c r="HG153" s="41"/>
      <c r="HH153" s="41"/>
      <c r="HI153" s="41"/>
      <c r="HJ153" s="41"/>
      <c r="HK153" s="41"/>
      <c r="HL153" s="41"/>
      <c r="HM153" s="41"/>
      <c r="HN153" s="41"/>
      <c r="HO153" s="41"/>
      <c r="HP153" s="41"/>
      <c r="HQ153" s="41"/>
      <c r="HR153" s="41"/>
      <c r="HS153" s="41"/>
      <c r="HT153" s="41"/>
      <c r="HU153" s="41"/>
      <c r="HV153" s="41"/>
      <c r="HW153" s="41"/>
      <c r="HX153" s="41"/>
      <c r="HY153" s="41"/>
      <c r="HZ153" s="41"/>
      <c r="IA153" s="41"/>
      <c r="IB153" s="41"/>
      <c r="IC153" s="41"/>
      <c r="ID153" s="41"/>
      <c r="IE153" s="41"/>
      <c r="IF153" s="41"/>
      <c r="IG153" s="41"/>
      <c r="IH153" s="41"/>
      <c r="II153" s="41"/>
      <c r="IJ153" s="41"/>
      <c r="IK153" s="41"/>
      <c r="IL153" s="41"/>
      <c r="IM153" s="41"/>
      <c r="IN153" s="41"/>
    </row>
    <row r="154" spans="1:254" s="58" customFormat="1" ht="30">
      <c r="A154" s="61"/>
      <c r="B154" s="82" t="s">
        <v>399</v>
      </c>
      <c r="C154" s="116">
        <f>C155+C156</f>
        <v>0</v>
      </c>
      <c r="D154" s="116">
        <f>D155+D156</f>
        <v>0</v>
      </c>
      <c r="E154" s="116">
        <f t="shared" ref="E154:H154" si="122">E155+E156</f>
        <v>0</v>
      </c>
      <c r="F154" s="116">
        <f t="shared" si="122"/>
        <v>0</v>
      </c>
      <c r="G154" s="116">
        <f t="shared" si="122"/>
        <v>0</v>
      </c>
      <c r="H154" s="116">
        <f t="shared" si="122"/>
        <v>0</v>
      </c>
      <c r="I154" s="116">
        <f t="shared" ref="I154" si="123">I155+I156</f>
        <v>0</v>
      </c>
      <c r="J154" s="57"/>
      <c r="K154" s="57"/>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1"/>
      <c r="AL154" s="41"/>
      <c r="AM154" s="41"/>
      <c r="AN154" s="41"/>
      <c r="AO154" s="41"/>
      <c r="AP154" s="41"/>
      <c r="AQ154" s="41"/>
      <c r="AR154" s="41"/>
      <c r="AS154" s="41"/>
      <c r="AT154" s="41"/>
      <c r="AU154" s="41"/>
      <c r="AV154" s="41"/>
      <c r="AW154" s="41"/>
      <c r="AX154" s="41"/>
      <c r="AY154" s="41"/>
      <c r="AZ154" s="41"/>
      <c r="BA154" s="41"/>
      <c r="BB154" s="41"/>
      <c r="BC154" s="41"/>
      <c r="BD154" s="41"/>
      <c r="BE154" s="41"/>
      <c r="BF154" s="41"/>
      <c r="BG154" s="41"/>
      <c r="BH154" s="41"/>
      <c r="BI154" s="41"/>
      <c r="BJ154" s="41"/>
      <c r="BK154" s="41"/>
      <c r="BL154" s="41"/>
      <c r="BM154" s="41"/>
      <c r="BN154" s="41"/>
      <c r="BO154" s="41"/>
      <c r="BP154" s="41"/>
      <c r="BQ154" s="41"/>
      <c r="BR154" s="41"/>
      <c r="BS154" s="41"/>
      <c r="BT154" s="41"/>
      <c r="BU154" s="41"/>
      <c r="BV154" s="41"/>
      <c r="BW154" s="41"/>
      <c r="BX154" s="41"/>
      <c r="BY154" s="41"/>
      <c r="BZ154" s="41"/>
      <c r="CA154" s="41"/>
      <c r="CB154" s="41"/>
      <c r="CC154" s="41"/>
      <c r="CD154" s="41"/>
      <c r="CE154" s="41"/>
      <c r="CF154" s="41"/>
      <c r="CG154" s="41"/>
      <c r="CH154" s="41"/>
      <c r="CI154" s="41"/>
      <c r="CJ154" s="41"/>
      <c r="CK154" s="41"/>
      <c r="CL154" s="41"/>
      <c r="CM154" s="41"/>
      <c r="CN154" s="41"/>
      <c r="CO154" s="41"/>
      <c r="CP154" s="41"/>
      <c r="CQ154" s="41"/>
      <c r="CR154" s="41"/>
      <c r="CS154" s="41"/>
      <c r="CT154" s="41"/>
      <c r="CU154" s="41"/>
      <c r="CV154" s="41"/>
      <c r="CW154" s="41"/>
      <c r="CX154" s="41"/>
      <c r="CY154" s="41"/>
      <c r="CZ154" s="41"/>
      <c r="DA154" s="41"/>
      <c r="DB154" s="41"/>
      <c r="DC154" s="41"/>
      <c r="DD154" s="41"/>
      <c r="DE154" s="41"/>
      <c r="DF154" s="41"/>
      <c r="DG154" s="41"/>
      <c r="DH154" s="41"/>
      <c r="DI154" s="41"/>
      <c r="DJ154" s="41"/>
      <c r="DK154" s="41"/>
      <c r="DL154" s="41"/>
      <c r="DM154" s="41"/>
      <c r="DN154" s="41"/>
      <c r="DO154" s="41"/>
      <c r="DP154" s="41"/>
      <c r="DQ154" s="41"/>
      <c r="DR154" s="41"/>
      <c r="DS154" s="41"/>
      <c r="DT154" s="41"/>
      <c r="DU154" s="41"/>
      <c r="DV154" s="41"/>
      <c r="DW154" s="41"/>
      <c r="DX154" s="41"/>
      <c r="DY154" s="41"/>
      <c r="DZ154" s="41"/>
      <c r="EA154" s="41"/>
      <c r="EB154" s="41"/>
      <c r="EC154" s="41"/>
      <c r="ED154" s="41"/>
      <c r="EE154" s="41"/>
      <c r="EF154" s="41"/>
      <c r="EG154" s="41"/>
      <c r="EH154" s="41"/>
      <c r="EI154" s="41"/>
      <c r="EJ154" s="41"/>
      <c r="EK154" s="41"/>
      <c r="EL154" s="41"/>
      <c r="EM154" s="41"/>
      <c r="EN154" s="41"/>
      <c r="EO154" s="41"/>
      <c r="EP154" s="41"/>
      <c r="EQ154" s="41"/>
      <c r="ER154" s="41"/>
      <c r="ES154" s="41"/>
      <c r="ET154" s="41"/>
      <c r="EU154" s="41"/>
      <c r="EV154" s="41"/>
      <c r="EW154" s="41"/>
      <c r="EX154" s="41"/>
      <c r="EY154" s="41"/>
      <c r="EZ154" s="41"/>
      <c r="FA154" s="41"/>
      <c r="FB154" s="41"/>
      <c r="FC154" s="41"/>
      <c r="FD154" s="41"/>
      <c r="FE154" s="41"/>
      <c r="FF154" s="41"/>
      <c r="FG154" s="41"/>
      <c r="FH154" s="41"/>
      <c r="FI154" s="41"/>
      <c r="FJ154" s="41"/>
      <c r="FK154" s="41"/>
      <c r="FL154" s="41"/>
      <c r="FM154" s="41"/>
      <c r="FN154" s="41"/>
      <c r="FO154" s="41"/>
      <c r="FP154" s="41"/>
      <c r="FQ154" s="41"/>
      <c r="FR154" s="41"/>
      <c r="FS154" s="41"/>
      <c r="FT154" s="41"/>
      <c r="FU154" s="41"/>
      <c r="FV154" s="41"/>
      <c r="FW154" s="41"/>
      <c r="FX154" s="41"/>
      <c r="FY154" s="41"/>
      <c r="FZ154" s="41"/>
      <c r="GA154" s="41"/>
      <c r="GB154" s="41"/>
      <c r="GC154" s="41"/>
      <c r="GD154" s="41"/>
      <c r="GE154" s="41"/>
      <c r="GF154" s="41"/>
      <c r="GG154" s="41"/>
      <c r="GH154" s="41"/>
      <c r="GI154" s="41"/>
      <c r="GJ154" s="41"/>
      <c r="GK154" s="41"/>
      <c r="GL154" s="41"/>
      <c r="GM154" s="41"/>
      <c r="GN154" s="41"/>
      <c r="GO154" s="41"/>
      <c r="GP154" s="41"/>
      <c r="GQ154" s="41"/>
      <c r="GR154" s="41"/>
      <c r="GS154" s="41"/>
      <c r="GT154" s="41"/>
      <c r="GU154" s="41"/>
      <c r="GV154" s="41"/>
      <c r="GW154" s="41"/>
      <c r="GX154" s="41"/>
      <c r="GY154" s="41"/>
      <c r="GZ154" s="41"/>
      <c r="HA154" s="41"/>
      <c r="HB154" s="41"/>
      <c r="HC154" s="41"/>
      <c r="HD154" s="41"/>
      <c r="HE154" s="41"/>
      <c r="HF154" s="41"/>
      <c r="HG154" s="41"/>
      <c r="HH154" s="41"/>
      <c r="HI154" s="41"/>
      <c r="HJ154" s="41"/>
      <c r="HK154" s="41"/>
      <c r="HL154" s="41"/>
      <c r="HM154" s="41"/>
      <c r="HN154" s="41"/>
      <c r="HO154" s="41"/>
      <c r="HP154" s="41"/>
      <c r="HQ154" s="41"/>
      <c r="HR154" s="41"/>
      <c r="HS154" s="41"/>
      <c r="HT154" s="41"/>
      <c r="HU154" s="41"/>
      <c r="HV154" s="41"/>
      <c r="HW154" s="41"/>
      <c r="HX154" s="41"/>
      <c r="HY154" s="41"/>
      <c r="HZ154" s="41"/>
      <c r="IA154" s="41"/>
      <c r="IB154" s="41"/>
      <c r="IC154" s="41"/>
      <c r="ID154" s="41"/>
      <c r="IE154" s="41"/>
      <c r="IF154" s="41"/>
      <c r="IG154" s="41"/>
      <c r="IH154" s="41"/>
      <c r="II154" s="41"/>
      <c r="IJ154" s="41"/>
      <c r="IK154" s="41"/>
      <c r="IL154" s="41"/>
      <c r="IM154" s="41"/>
      <c r="IN154" s="41"/>
    </row>
    <row r="155" spans="1:254" s="58" customFormat="1">
      <c r="A155" s="61"/>
      <c r="B155" s="82" t="s">
        <v>368</v>
      </c>
      <c r="C155" s="116"/>
      <c r="D155" s="56"/>
      <c r="E155" s="56"/>
      <c r="F155" s="56"/>
      <c r="G155" s="64"/>
      <c r="H155" s="64"/>
      <c r="I155" s="64"/>
      <c r="J155" s="57"/>
      <c r="K155" s="57"/>
      <c r="L155" s="41"/>
      <c r="M155" s="41"/>
      <c r="N155" s="41"/>
      <c r="O155" s="41"/>
      <c r="P155" s="41"/>
      <c r="Q155" s="41"/>
      <c r="R155" s="41"/>
      <c r="S155" s="41"/>
      <c r="T155" s="41"/>
      <c r="U155" s="41"/>
      <c r="V155" s="41"/>
      <c r="W155" s="41"/>
      <c r="X155" s="41"/>
      <c r="Y155" s="41"/>
      <c r="Z155" s="41"/>
      <c r="AA155" s="41"/>
      <c r="AB155" s="41"/>
      <c r="AC155" s="41"/>
      <c r="AD155" s="41"/>
      <c r="AE155" s="41"/>
      <c r="AF155" s="41"/>
      <c r="AG155" s="41"/>
      <c r="AH155" s="41"/>
      <c r="AI155" s="41"/>
      <c r="AJ155" s="41"/>
      <c r="AK155" s="41"/>
      <c r="AL155" s="41"/>
      <c r="AM155" s="41"/>
      <c r="AN155" s="41"/>
      <c r="AO155" s="41"/>
      <c r="AP155" s="41"/>
      <c r="AQ155" s="41"/>
      <c r="AR155" s="41"/>
      <c r="AS155" s="41"/>
      <c r="AT155" s="41"/>
      <c r="AU155" s="41"/>
      <c r="AV155" s="41"/>
      <c r="AW155" s="41"/>
      <c r="AX155" s="41"/>
      <c r="AY155" s="41"/>
      <c r="AZ155" s="41"/>
      <c r="BA155" s="41"/>
      <c r="BB155" s="41"/>
      <c r="BC155" s="41"/>
      <c r="BD155" s="41"/>
      <c r="BE155" s="41"/>
      <c r="BF155" s="41"/>
      <c r="BG155" s="41"/>
      <c r="BH155" s="41"/>
      <c r="BI155" s="41"/>
      <c r="BJ155" s="41"/>
      <c r="BK155" s="41"/>
      <c r="BL155" s="41"/>
      <c r="BM155" s="41"/>
      <c r="BN155" s="41"/>
      <c r="BO155" s="41"/>
      <c r="BP155" s="41"/>
      <c r="BQ155" s="41"/>
      <c r="BR155" s="41"/>
      <c r="BS155" s="41"/>
      <c r="BT155" s="41"/>
      <c r="BU155" s="41"/>
      <c r="BV155" s="41"/>
      <c r="BW155" s="41"/>
      <c r="BX155" s="41"/>
      <c r="BY155" s="41"/>
      <c r="BZ155" s="41"/>
      <c r="CA155" s="41"/>
      <c r="CB155" s="41"/>
      <c r="CC155" s="41"/>
      <c r="CD155" s="41"/>
      <c r="CE155" s="41"/>
      <c r="CF155" s="41"/>
      <c r="CG155" s="41"/>
      <c r="CH155" s="41"/>
      <c r="CI155" s="41"/>
      <c r="CJ155" s="41"/>
      <c r="CK155" s="41"/>
      <c r="CL155" s="41"/>
      <c r="CM155" s="41"/>
      <c r="CN155" s="41"/>
      <c r="CO155" s="41"/>
      <c r="CP155" s="41"/>
      <c r="CQ155" s="41"/>
      <c r="CR155" s="41"/>
      <c r="CS155" s="41"/>
      <c r="CT155" s="41"/>
      <c r="CU155" s="41"/>
      <c r="CV155" s="41"/>
      <c r="CW155" s="41"/>
      <c r="CX155" s="41"/>
      <c r="CY155" s="41"/>
      <c r="CZ155" s="41"/>
      <c r="DA155" s="41"/>
      <c r="DB155" s="41"/>
      <c r="DC155" s="41"/>
      <c r="DD155" s="41"/>
      <c r="DE155" s="41"/>
      <c r="DF155" s="41"/>
      <c r="DG155" s="41"/>
      <c r="DH155" s="41"/>
      <c r="DI155" s="41"/>
      <c r="DJ155" s="41"/>
      <c r="DK155" s="41"/>
      <c r="DL155" s="41"/>
      <c r="DM155" s="41"/>
      <c r="DN155" s="41"/>
      <c r="DO155" s="41"/>
      <c r="DP155" s="41"/>
      <c r="DQ155" s="41"/>
      <c r="DR155" s="41"/>
      <c r="DS155" s="41"/>
      <c r="DT155" s="41"/>
      <c r="DU155" s="41"/>
      <c r="DV155" s="41"/>
      <c r="DW155" s="41"/>
      <c r="DX155" s="41"/>
      <c r="DY155" s="41"/>
      <c r="DZ155" s="41"/>
      <c r="EA155" s="41"/>
      <c r="EB155" s="41"/>
      <c r="EC155" s="41"/>
      <c r="ED155" s="41"/>
      <c r="EE155" s="41"/>
      <c r="EF155" s="41"/>
      <c r="EG155" s="41"/>
      <c r="EH155" s="41"/>
      <c r="EI155" s="41"/>
      <c r="EJ155" s="41"/>
      <c r="EK155" s="41"/>
      <c r="EL155" s="41"/>
      <c r="EM155" s="41"/>
      <c r="EN155" s="41"/>
      <c r="EO155" s="41"/>
      <c r="EP155" s="41"/>
      <c r="EQ155" s="41"/>
      <c r="ER155" s="41"/>
      <c r="ES155" s="41"/>
      <c r="ET155" s="41"/>
      <c r="EU155" s="41"/>
      <c r="EV155" s="41"/>
      <c r="EW155" s="41"/>
      <c r="EX155" s="41"/>
      <c r="EY155" s="41"/>
      <c r="EZ155" s="41"/>
      <c r="FA155" s="41"/>
      <c r="FB155" s="41"/>
      <c r="FC155" s="41"/>
      <c r="FD155" s="41"/>
      <c r="FE155" s="41"/>
      <c r="FF155" s="41"/>
      <c r="FG155" s="41"/>
      <c r="FH155" s="41"/>
      <c r="FI155" s="41"/>
      <c r="FJ155" s="41"/>
      <c r="FK155" s="41"/>
      <c r="FL155" s="41"/>
      <c r="FM155" s="41"/>
      <c r="FN155" s="41"/>
      <c r="FO155" s="41"/>
      <c r="FP155" s="41"/>
      <c r="FQ155" s="41"/>
      <c r="FR155" s="41"/>
      <c r="FS155" s="41"/>
      <c r="FT155" s="41"/>
      <c r="FU155" s="41"/>
      <c r="FV155" s="41"/>
      <c r="FW155" s="41"/>
      <c r="FX155" s="41"/>
      <c r="FY155" s="41"/>
      <c r="FZ155" s="41"/>
      <c r="GA155" s="41"/>
      <c r="GB155" s="41"/>
      <c r="GC155" s="41"/>
      <c r="GD155" s="41"/>
      <c r="GE155" s="41"/>
      <c r="GF155" s="41"/>
      <c r="GG155" s="41"/>
      <c r="GH155" s="41"/>
      <c r="GI155" s="41"/>
      <c r="GJ155" s="41"/>
      <c r="GK155" s="41"/>
      <c r="GL155" s="41"/>
      <c r="GM155" s="41"/>
      <c r="GN155" s="41"/>
      <c r="GO155" s="41"/>
      <c r="GP155" s="41"/>
      <c r="GQ155" s="41"/>
      <c r="GR155" s="41"/>
      <c r="GS155" s="41"/>
      <c r="GT155" s="41"/>
      <c r="GU155" s="41"/>
      <c r="GV155" s="41"/>
      <c r="GW155" s="41"/>
      <c r="GX155" s="41"/>
      <c r="GY155" s="41"/>
      <c r="GZ155" s="41"/>
      <c r="HA155" s="41"/>
      <c r="HB155" s="41"/>
      <c r="HC155" s="41"/>
      <c r="HD155" s="41"/>
      <c r="HE155" s="41"/>
      <c r="HF155" s="41"/>
      <c r="HG155" s="41"/>
      <c r="HH155" s="41"/>
      <c r="HI155" s="41"/>
      <c r="HJ155" s="41"/>
      <c r="HK155" s="41"/>
      <c r="HL155" s="41"/>
      <c r="HM155" s="41"/>
      <c r="HN155" s="41"/>
      <c r="HO155" s="41"/>
      <c r="HP155" s="41"/>
      <c r="HQ155" s="41"/>
      <c r="HR155" s="41"/>
      <c r="HS155" s="41"/>
      <c r="HT155" s="41"/>
      <c r="HU155" s="41"/>
      <c r="HV155" s="41"/>
      <c r="HW155" s="41"/>
      <c r="HX155" s="41"/>
      <c r="HY155" s="41"/>
      <c r="HZ155" s="41"/>
      <c r="IA155" s="41"/>
      <c r="IB155" s="41"/>
      <c r="IC155" s="41"/>
      <c r="ID155" s="41"/>
      <c r="IE155" s="41"/>
      <c r="IF155" s="41"/>
      <c r="IG155" s="41"/>
      <c r="IH155" s="41"/>
      <c r="II155" s="41"/>
      <c r="IJ155" s="41"/>
      <c r="IK155" s="41"/>
      <c r="IL155" s="41"/>
      <c r="IM155" s="41"/>
      <c r="IN155" s="41"/>
    </row>
    <row r="156" spans="1:254" s="58" customFormat="1" ht="60">
      <c r="A156" s="61"/>
      <c r="B156" s="82" t="s">
        <v>370</v>
      </c>
      <c r="C156" s="116"/>
      <c r="D156" s="56"/>
      <c r="E156" s="56"/>
      <c r="F156" s="56"/>
      <c r="G156" s="64"/>
      <c r="H156" s="64"/>
      <c r="I156" s="64"/>
      <c r="J156" s="57"/>
      <c r="K156" s="57"/>
      <c r="L156" s="41"/>
      <c r="M156" s="41"/>
      <c r="N156" s="41"/>
      <c r="O156" s="41"/>
      <c r="P156" s="41"/>
      <c r="Q156" s="41"/>
      <c r="R156" s="41"/>
      <c r="S156" s="41"/>
      <c r="T156" s="41"/>
      <c r="U156" s="41"/>
      <c r="V156" s="41"/>
      <c r="W156" s="41"/>
      <c r="X156" s="41"/>
      <c r="Y156" s="41"/>
      <c r="Z156" s="41"/>
      <c r="AA156" s="41"/>
      <c r="AB156" s="41"/>
      <c r="AC156" s="41"/>
      <c r="AD156" s="41"/>
      <c r="AE156" s="41"/>
      <c r="AF156" s="41"/>
      <c r="AG156" s="41"/>
      <c r="AH156" s="41"/>
      <c r="AI156" s="41"/>
      <c r="AJ156" s="41"/>
      <c r="AK156" s="41"/>
      <c r="AL156" s="41"/>
      <c r="AM156" s="41"/>
      <c r="AN156" s="41"/>
      <c r="AO156" s="41"/>
      <c r="AP156" s="41"/>
      <c r="AQ156" s="41"/>
      <c r="AR156" s="41"/>
      <c r="AS156" s="41"/>
      <c r="AT156" s="41"/>
      <c r="AU156" s="41"/>
      <c r="AV156" s="41"/>
      <c r="AW156" s="41"/>
      <c r="AX156" s="41"/>
      <c r="AY156" s="41"/>
      <c r="AZ156" s="41"/>
      <c r="BA156" s="41"/>
      <c r="BB156" s="41"/>
      <c r="BC156" s="41"/>
      <c r="BD156" s="41"/>
      <c r="BE156" s="41"/>
      <c r="BF156" s="41"/>
      <c r="BG156" s="41"/>
      <c r="BH156" s="41"/>
      <c r="BI156" s="41"/>
      <c r="BJ156" s="41"/>
      <c r="BK156" s="41"/>
      <c r="BL156" s="41"/>
      <c r="BM156" s="41"/>
      <c r="BN156" s="41"/>
      <c r="BO156" s="41"/>
      <c r="BP156" s="41"/>
      <c r="BQ156" s="41"/>
      <c r="BR156" s="41"/>
      <c r="BS156" s="41"/>
      <c r="BT156" s="41"/>
      <c r="BU156" s="41"/>
      <c r="BV156" s="41"/>
      <c r="BW156" s="41"/>
      <c r="BX156" s="41"/>
      <c r="BY156" s="41"/>
      <c r="BZ156" s="41"/>
      <c r="CA156" s="41"/>
      <c r="CB156" s="41"/>
      <c r="CC156" s="41"/>
      <c r="CD156" s="41"/>
      <c r="CE156" s="41"/>
      <c r="CF156" s="41"/>
      <c r="CG156" s="41"/>
      <c r="CH156" s="41"/>
      <c r="CI156" s="41"/>
      <c r="CJ156" s="41"/>
      <c r="CK156" s="41"/>
      <c r="CL156" s="41"/>
      <c r="CM156" s="41"/>
      <c r="CN156" s="41"/>
      <c r="CO156" s="41"/>
      <c r="CP156" s="41"/>
      <c r="CQ156" s="41"/>
      <c r="CR156" s="41"/>
      <c r="CS156" s="41"/>
      <c r="CT156" s="41"/>
      <c r="CU156" s="41"/>
      <c r="CV156" s="41"/>
      <c r="CW156" s="41"/>
      <c r="CX156" s="41"/>
      <c r="CY156" s="41"/>
      <c r="CZ156" s="41"/>
      <c r="DA156" s="41"/>
      <c r="DB156" s="41"/>
      <c r="DC156" s="41"/>
      <c r="DD156" s="41"/>
      <c r="DE156" s="41"/>
      <c r="DF156" s="41"/>
      <c r="DG156" s="41"/>
      <c r="DH156" s="41"/>
      <c r="DI156" s="41"/>
      <c r="DJ156" s="41"/>
      <c r="DK156" s="41"/>
      <c r="DL156" s="41"/>
      <c r="DM156" s="41"/>
      <c r="DN156" s="41"/>
      <c r="DO156" s="41"/>
      <c r="DP156" s="41"/>
      <c r="DQ156" s="41"/>
      <c r="DR156" s="41"/>
      <c r="DS156" s="41"/>
      <c r="DT156" s="41"/>
      <c r="DU156" s="41"/>
      <c r="DV156" s="41"/>
      <c r="DW156" s="41"/>
      <c r="DX156" s="41"/>
      <c r="DY156" s="41"/>
      <c r="DZ156" s="41"/>
      <c r="EA156" s="41"/>
      <c r="EB156" s="41"/>
      <c r="EC156" s="41"/>
      <c r="ED156" s="41"/>
      <c r="EE156" s="41"/>
      <c r="EF156" s="41"/>
      <c r="EG156" s="41"/>
      <c r="EH156" s="41"/>
      <c r="EI156" s="41"/>
      <c r="EJ156" s="41"/>
      <c r="EK156" s="41"/>
      <c r="EL156" s="41"/>
      <c r="EM156" s="41"/>
      <c r="EN156" s="41"/>
      <c r="EO156" s="41"/>
      <c r="EP156" s="41"/>
      <c r="EQ156" s="41"/>
      <c r="ER156" s="41"/>
      <c r="ES156" s="41"/>
      <c r="ET156" s="41"/>
      <c r="EU156" s="41"/>
      <c r="EV156" s="41"/>
      <c r="EW156" s="41"/>
      <c r="EX156" s="41"/>
      <c r="EY156" s="41"/>
      <c r="EZ156" s="41"/>
      <c r="FA156" s="41"/>
      <c r="FB156" s="41"/>
      <c r="FC156" s="41"/>
      <c r="FD156" s="41"/>
      <c r="FE156" s="41"/>
      <c r="FF156" s="41"/>
      <c r="FG156" s="41"/>
      <c r="FH156" s="41"/>
      <c r="FI156" s="41"/>
      <c r="FJ156" s="41"/>
      <c r="FK156" s="41"/>
      <c r="FL156" s="41"/>
      <c r="FM156" s="41"/>
      <c r="FN156" s="41"/>
      <c r="FO156" s="41"/>
      <c r="FP156" s="41"/>
      <c r="FQ156" s="41"/>
      <c r="FR156" s="41"/>
      <c r="FS156" s="41"/>
      <c r="FT156" s="41"/>
      <c r="FU156" s="41"/>
      <c r="FV156" s="41"/>
      <c r="FW156" s="41"/>
      <c r="FX156" s="41"/>
      <c r="FY156" s="41"/>
      <c r="FZ156" s="41"/>
      <c r="GA156" s="41"/>
      <c r="GB156" s="41"/>
      <c r="GC156" s="41"/>
      <c r="GD156" s="41"/>
      <c r="GE156" s="41"/>
      <c r="GF156" s="41"/>
      <c r="GG156" s="41"/>
      <c r="GH156" s="41"/>
      <c r="GI156" s="41"/>
      <c r="GJ156" s="41"/>
      <c r="GK156" s="41"/>
      <c r="GL156" s="41"/>
      <c r="GM156" s="41"/>
      <c r="GN156" s="41"/>
      <c r="GO156" s="41"/>
      <c r="GP156" s="41"/>
      <c r="GQ156" s="41"/>
      <c r="GR156" s="41"/>
      <c r="GS156" s="41"/>
      <c r="GT156" s="41"/>
      <c r="GU156" s="41"/>
      <c r="GV156" s="41"/>
      <c r="GW156" s="41"/>
      <c r="GX156" s="41"/>
      <c r="GY156" s="41"/>
      <c r="GZ156" s="41"/>
      <c r="HA156" s="41"/>
      <c r="HB156" s="41"/>
      <c r="HC156" s="41"/>
      <c r="HD156" s="41"/>
      <c r="HE156" s="41"/>
      <c r="HF156" s="41"/>
      <c r="HG156" s="41"/>
      <c r="HH156" s="41"/>
      <c r="HI156" s="41"/>
      <c r="HJ156" s="41"/>
      <c r="HK156" s="41"/>
      <c r="HL156" s="41"/>
      <c r="HM156" s="41"/>
      <c r="HN156" s="41"/>
      <c r="HO156" s="41"/>
      <c r="HP156" s="41"/>
      <c r="HQ156" s="41"/>
      <c r="HR156" s="41"/>
      <c r="HS156" s="41"/>
      <c r="HT156" s="41"/>
      <c r="HU156" s="41"/>
      <c r="HV156" s="41"/>
      <c r="HW156" s="41"/>
      <c r="HX156" s="41"/>
      <c r="HY156" s="41"/>
      <c r="HZ156" s="41"/>
      <c r="IA156" s="41"/>
      <c r="IB156" s="41"/>
      <c r="IC156" s="41"/>
      <c r="ID156" s="41"/>
      <c r="IE156" s="41"/>
      <c r="IF156" s="41"/>
      <c r="IG156" s="41"/>
      <c r="IH156" s="41"/>
      <c r="II156" s="41"/>
      <c r="IJ156" s="41"/>
      <c r="IK156" s="41"/>
      <c r="IL156" s="41"/>
      <c r="IM156" s="41"/>
      <c r="IN156" s="41"/>
    </row>
    <row r="157" spans="1:254" s="58" customFormat="1" ht="16.5" customHeight="1">
      <c r="A157" s="61"/>
      <c r="B157" s="82" t="s">
        <v>400</v>
      </c>
      <c r="C157" s="116"/>
      <c r="D157" s="56"/>
      <c r="E157" s="56"/>
      <c r="F157" s="56"/>
      <c r="G157" s="64"/>
      <c r="H157" s="64"/>
      <c r="I157" s="64"/>
      <c r="J157" s="57"/>
      <c r="K157" s="57"/>
      <c r="L157" s="41"/>
      <c r="M157" s="41"/>
      <c r="N157" s="41"/>
      <c r="O157" s="41"/>
      <c r="P157" s="41"/>
      <c r="Q157" s="41"/>
      <c r="R157" s="41"/>
      <c r="S157" s="41"/>
      <c r="T157" s="41"/>
      <c r="U157" s="41"/>
      <c r="V157" s="41"/>
      <c r="W157" s="41"/>
      <c r="X157" s="41"/>
      <c r="Y157" s="41"/>
      <c r="Z157" s="41"/>
      <c r="AA157" s="41"/>
      <c r="AB157" s="41"/>
      <c r="AC157" s="41"/>
      <c r="AD157" s="41"/>
      <c r="AE157" s="41"/>
      <c r="AF157" s="41"/>
      <c r="AG157" s="41"/>
      <c r="AH157" s="41"/>
      <c r="AI157" s="41"/>
      <c r="AJ157" s="41"/>
      <c r="AK157" s="41"/>
      <c r="AL157" s="41"/>
      <c r="AM157" s="41"/>
      <c r="AN157" s="41"/>
      <c r="AO157" s="41"/>
      <c r="AP157" s="41"/>
      <c r="AQ157" s="41"/>
      <c r="AR157" s="41"/>
      <c r="AS157" s="41"/>
      <c r="AT157" s="41"/>
      <c r="AU157" s="41"/>
      <c r="AV157" s="41"/>
      <c r="AW157" s="41"/>
      <c r="AX157" s="41"/>
      <c r="AY157" s="41"/>
      <c r="AZ157" s="41"/>
      <c r="BA157" s="41"/>
      <c r="BB157" s="41"/>
      <c r="BC157" s="41"/>
      <c r="BD157" s="41"/>
      <c r="BE157" s="41"/>
      <c r="BF157" s="41"/>
      <c r="BG157" s="41"/>
      <c r="BH157" s="41"/>
      <c r="BI157" s="41"/>
      <c r="BJ157" s="41"/>
      <c r="BK157" s="41"/>
      <c r="BL157" s="41"/>
      <c r="BM157" s="41"/>
      <c r="BN157" s="41"/>
      <c r="BO157" s="41"/>
      <c r="BP157" s="41"/>
      <c r="BQ157" s="41"/>
      <c r="BR157" s="41"/>
      <c r="BS157" s="41"/>
      <c r="BT157" s="41"/>
      <c r="BU157" s="41"/>
      <c r="BV157" s="41"/>
      <c r="BW157" s="41"/>
      <c r="BX157" s="41"/>
      <c r="BY157" s="41"/>
      <c r="BZ157" s="41"/>
      <c r="CA157" s="41"/>
      <c r="CB157" s="41"/>
      <c r="CC157" s="41"/>
      <c r="CD157" s="41"/>
      <c r="CE157" s="41"/>
      <c r="CF157" s="41"/>
      <c r="CG157" s="41"/>
      <c r="CH157" s="41"/>
      <c r="CI157" s="41"/>
      <c r="CJ157" s="41"/>
      <c r="CK157" s="41"/>
      <c r="CL157" s="41"/>
      <c r="CM157" s="41"/>
      <c r="CN157" s="41"/>
      <c r="CO157" s="41"/>
      <c r="CP157" s="41"/>
      <c r="CQ157" s="41"/>
      <c r="CR157" s="41"/>
      <c r="CS157" s="41"/>
      <c r="CT157" s="41"/>
      <c r="CU157" s="41"/>
      <c r="CV157" s="41"/>
      <c r="CW157" s="41"/>
      <c r="CX157" s="41"/>
      <c r="CY157" s="41"/>
      <c r="CZ157" s="41"/>
      <c r="DA157" s="41"/>
      <c r="DB157" s="41"/>
      <c r="DC157" s="41"/>
      <c r="DD157" s="41"/>
      <c r="DE157" s="41"/>
      <c r="DF157" s="41"/>
      <c r="DG157" s="41"/>
      <c r="DH157" s="41"/>
      <c r="DI157" s="41"/>
      <c r="DJ157" s="41"/>
      <c r="DK157" s="41"/>
      <c r="DL157" s="41"/>
      <c r="DM157" s="41"/>
      <c r="DN157" s="41"/>
      <c r="DO157" s="41"/>
      <c r="DP157" s="41"/>
      <c r="DQ157" s="41"/>
      <c r="DR157" s="41"/>
      <c r="DS157" s="41"/>
      <c r="DT157" s="41"/>
      <c r="DU157" s="41"/>
      <c r="DV157" s="41"/>
      <c r="DW157" s="41"/>
      <c r="DX157" s="41"/>
      <c r="DY157" s="41"/>
      <c r="DZ157" s="41"/>
      <c r="EA157" s="41"/>
      <c r="EB157" s="41"/>
      <c r="EC157" s="41"/>
      <c r="ED157" s="41"/>
      <c r="EE157" s="41"/>
      <c r="EF157" s="41"/>
      <c r="EG157" s="41"/>
      <c r="EH157" s="41"/>
      <c r="EI157" s="41"/>
      <c r="EJ157" s="41"/>
      <c r="EK157" s="41"/>
      <c r="EL157" s="41"/>
      <c r="EM157" s="41"/>
      <c r="EN157" s="41"/>
      <c r="EO157" s="41"/>
      <c r="EP157" s="41"/>
      <c r="EQ157" s="41"/>
      <c r="ER157" s="41"/>
      <c r="ES157" s="41"/>
      <c r="ET157" s="41"/>
      <c r="EU157" s="41"/>
      <c r="EV157" s="41"/>
      <c r="EW157" s="41"/>
      <c r="EX157" s="41"/>
      <c r="EY157" s="41"/>
      <c r="EZ157" s="41"/>
      <c r="FA157" s="41"/>
      <c r="FB157" s="41"/>
      <c r="FC157" s="41"/>
      <c r="FD157" s="41"/>
      <c r="FE157" s="41"/>
      <c r="FF157" s="41"/>
      <c r="FG157" s="41"/>
      <c r="FH157" s="41"/>
      <c r="FI157" s="41"/>
      <c r="FJ157" s="41"/>
      <c r="FK157" s="41"/>
      <c r="FL157" s="41"/>
      <c r="FM157" s="41"/>
      <c r="FN157" s="41"/>
      <c r="FO157" s="41"/>
      <c r="FP157" s="41"/>
      <c r="FQ157" s="41"/>
      <c r="FR157" s="41"/>
      <c r="FS157" s="41"/>
      <c r="FT157" s="41"/>
      <c r="FU157" s="41"/>
      <c r="FV157" s="41"/>
      <c r="FW157" s="41"/>
      <c r="FX157" s="41"/>
      <c r="FY157" s="41"/>
      <c r="FZ157" s="41"/>
      <c r="GA157" s="41"/>
      <c r="GB157" s="41"/>
      <c r="GC157" s="41"/>
      <c r="GD157" s="41"/>
      <c r="GE157" s="41"/>
      <c r="GF157" s="41"/>
      <c r="GG157" s="41"/>
      <c r="GH157" s="41"/>
      <c r="GI157" s="41"/>
      <c r="GJ157" s="41"/>
      <c r="GK157" s="41"/>
      <c r="GL157" s="41"/>
      <c r="GM157" s="41"/>
      <c r="GN157" s="41"/>
      <c r="GO157" s="41"/>
      <c r="GP157" s="41"/>
      <c r="GQ157" s="41"/>
      <c r="GR157" s="41"/>
      <c r="GS157" s="41"/>
      <c r="GT157" s="41"/>
      <c r="GU157" s="41"/>
      <c r="GV157" s="41"/>
      <c r="GW157" s="41"/>
      <c r="GX157" s="41"/>
      <c r="GY157" s="41"/>
      <c r="GZ157" s="41"/>
      <c r="HA157" s="41"/>
      <c r="HB157" s="41"/>
      <c r="HC157" s="41"/>
      <c r="HD157" s="41"/>
      <c r="HE157" s="41"/>
      <c r="HF157" s="41"/>
      <c r="HG157" s="41"/>
      <c r="HH157" s="41"/>
      <c r="HI157" s="41"/>
      <c r="HJ157" s="41"/>
      <c r="HK157" s="41"/>
      <c r="HL157" s="41"/>
      <c r="HM157" s="41"/>
      <c r="HN157" s="41"/>
      <c r="HO157" s="41"/>
      <c r="HP157" s="41"/>
      <c r="HQ157" s="41"/>
      <c r="HR157" s="41"/>
      <c r="HS157" s="41"/>
      <c r="HT157" s="41"/>
      <c r="HU157" s="41"/>
      <c r="HV157" s="41"/>
      <c r="HW157" s="41"/>
      <c r="HX157" s="41"/>
      <c r="HY157" s="41"/>
      <c r="HZ157" s="41"/>
      <c r="IA157" s="41"/>
      <c r="IB157" s="41"/>
      <c r="IC157" s="41"/>
      <c r="ID157" s="41"/>
      <c r="IE157" s="41"/>
      <c r="IF157" s="41"/>
      <c r="IG157" s="41"/>
      <c r="IH157" s="41"/>
      <c r="II157" s="41"/>
      <c r="IJ157" s="41"/>
      <c r="IK157" s="41"/>
      <c r="IL157" s="41"/>
      <c r="IM157" s="41"/>
      <c r="IN157" s="41"/>
    </row>
    <row r="158" spans="1:254" ht="16.5" customHeight="1">
      <c r="A158" s="61"/>
      <c r="B158" s="62" t="s">
        <v>381</v>
      </c>
      <c r="C158" s="116"/>
      <c r="D158" s="56"/>
      <c r="E158" s="56"/>
      <c r="F158" s="56"/>
      <c r="G158" s="64"/>
      <c r="H158" s="64"/>
      <c r="I158" s="64"/>
      <c r="J158" s="57"/>
      <c r="K158" s="57"/>
      <c r="M158" s="58"/>
      <c r="N158" s="58"/>
      <c r="O158" s="58"/>
      <c r="P158" s="58"/>
      <c r="Q158" s="58"/>
      <c r="R158" s="58"/>
      <c r="S158" s="58"/>
      <c r="T158" s="58"/>
      <c r="U158" s="58"/>
      <c r="V158" s="58"/>
      <c r="W158" s="58"/>
      <c r="X158" s="58"/>
      <c r="Y158" s="58"/>
      <c r="Z158" s="58"/>
      <c r="AA158" s="58"/>
      <c r="AB158" s="58"/>
      <c r="AC158" s="58"/>
      <c r="AD158" s="58"/>
      <c r="AE158" s="58"/>
      <c r="AF158" s="58"/>
      <c r="AG158" s="58"/>
      <c r="AH158" s="58"/>
      <c r="AI158" s="58"/>
      <c r="AJ158" s="58"/>
      <c r="AK158" s="58"/>
      <c r="AL158" s="58"/>
      <c r="AM158" s="58"/>
      <c r="AN158" s="58"/>
      <c r="AO158" s="58"/>
      <c r="AP158" s="58"/>
      <c r="AQ158" s="58"/>
      <c r="AR158" s="58"/>
      <c r="AS158" s="58"/>
      <c r="AT158" s="58"/>
      <c r="AU158" s="58"/>
      <c r="AV158" s="58"/>
      <c r="AW158" s="58"/>
      <c r="AX158" s="58"/>
      <c r="AY158" s="58"/>
      <c r="AZ158" s="58"/>
      <c r="BA158" s="58"/>
      <c r="BB158" s="58"/>
      <c r="BC158" s="58"/>
      <c r="BD158" s="58"/>
      <c r="BE158" s="58"/>
      <c r="BF158" s="58"/>
      <c r="BG158" s="58"/>
      <c r="BH158" s="58"/>
      <c r="BI158" s="58"/>
      <c r="BJ158" s="58"/>
      <c r="BK158" s="58"/>
      <c r="BL158" s="58"/>
      <c r="BM158" s="58"/>
      <c r="BN158" s="58"/>
      <c r="BO158" s="58"/>
      <c r="BP158" s="58"/>
      <c r="BQ158" s="58"/>
      <c r="BR158" s="58"/>
      <c r="BS158" s="58"/>
      <c r="BT158" s="58"/>
      <c r="BU158" s="58"/>
      <c r="BV158" s="58"/>
      <c r="BW158" s="58"/>
      <c r="BX158" s="58"/>
      <c r="BY158" s="58"/>
      <c r="BZ158" s="58"/>
      <c r="CA158" s="58"/>
      <c r="CB158" s="58"/>
      <c r="CC158" s="58"/>
      <c r="CD158" s="58"/>
      <c r="CE158" s="58"/>
      <c r="CF158" s="58"/>
      <c r="CG158" s="58"/>
      <c r="CH158" s="58"/>
      <c r="CI158" s="58"/>
      <c r="CJ158" s="58"/>
      <c r="CK158" s="58"/>
      <c r="CL158" s="58"/>
      <c r="CM158" s="58"/>
      <c r="CN158" s="58"/>
      <c r="CO158" s="58"/>
      <c r="CP158" s="58"/>
      <c r="CQ158" s="58"/>
      <c r="CR158" s="58"/>
      <c r="CS158" s="58"/>
      <c r="CT158" s="58"/>
      <c r="CU158" s="58"/>
      <c r="CV158" s="58"/>
      <c r="CW158" s="58"/>
      <c r="CX158" s="58"/>
      <c r="CY158" s="58"/>
      <c r="CZ158" s="58"/>
      <c r="DA158" s="58"/>
      <c r="DB158" s="58"/>
      <c r="DC158" s="58"/>
      <c r="DD158" s="58"/>
      <c r="DE158" s="58"/>
      <c r="DF158" s="58"/>
      <c r="DG158" s="58"/>
      <c r="DH158" s="58"/>
      <c r="DI158" s="58"/>
      <c r="DJ158" s="58"/>
      <c r="DK158" s="58"/>
      <c r="DL158" s="58"/>
      <c r="DM158" s="58"/>
      <c r="DN158" s="58"/>
      <c r="DO158" s="58"/>
      <c r="DP158" s="58"/>
      <c r="DQ158" s="58"/>
      <c r="DR158" s="58"/>
      <c r="DS158" s="58"/>
      <c r="DT158" s="58"/>
      <c r="DU158" s="58"/>
      <c r="DV158" s="58"/>
      <c r="DW158" s="58"/>
      <c r="DX158" s="58"/>
      <c r="DY158" s="58"/>
      <c r="DZ158" s="58"/>
      <c r="EA158" s="58"/>
      <c r="EB158" s="58"/>
      <c r="EC158" s="58"/>
      <c r="ED158" s="58"/>
      <c r="EE158" s="58"/>
      <c r="EF158" s="58"/>
      <c r="EG158" s="58"/>
      <c r="EH158" s="58"/>
      <c r="EI158" s="58"/>
      <c r="EJ158" s="58"/>
      <c r="EK158" s="58"/>
      <c r="EL158" s="58"/>
      <c r="EM158" s="58"/>
      <c r="EN158" s="58"/>
      <c r="EO158" s="58"/>
      <c r="EP158" s="58"/>
      <c r="EQ158" s="58"/>
      <c r="ER158" s="58"/>
      <c r="ES158" s="58"/>
      <c r="ET158" s="58"/>
      <c r="EU158" s="58"/>
      <c r="EV158" s="58"/>
      <c r="EW158" s="58"/>
      <c r="EX158" s="58"/>
      <c r="EY158" s="58"/>
      <c r="EZ158" s="58"/>
      <c r="FA158" s="58"/>
      <c r="FB158" s="58"/>
      <c r="FC158" s="58"/>
      <c r="FD158" s="58"/>
      <c r="FE158" s="58"/>
      <c r="FF158" s="58"/>
      <c r="FG158" s="58"/>
      <c r="FH158" s="58"/>
      <c r="FI158" s="58"/>
      <c r="FJ158" s="58"/>
      <c r="FK158" s="58"/>
      <c r="FL158" s="58"/>
      <c r="FM158" s="58"/>
      <c r="FN158" s="58"/>
      <c r="FO158" s="58"/>
      <c r="FP158" s="58"/>
      <c r="FQ158" s="58"/>
      <c r="FR158" s="58"/>
      <c r="FS158" s="58"/>
      <c r="FT158" s="58"/>
      <c r="FU158" s="58"/>
      <c r="FV158" s="58"/>
      <c r="FW158" s="58"/>
      <c r="FX158" s="58"/>
      <c r="FY158" s="58"/>
      <c r="FZ158" s="58"/>
      <c r="GA158" s="58"/>
      <c r="GB158" s="58"/>
      <c r="GC158" s="58"/>
      <c r="GD158" s="58"/>
      <c r="GE158" s="58"/>
      <c r="GF158" s="58"/>
      <c r="GG158" s="58"/>
      <c r="GH158" s="58"/>
      <c r="GI158" s="58"/>
      <c r="GJ158" s="58"/>
      <c r="GK158" s="58"/>
      <c r="GL158" s="58"/>
      <c r="GM158" s="58"/>
      <c r="GN158" s="58"/>
      <c r="GO158" s="58"/>
      <c r="GP158" s="58"/>
      <c r="GQ158" s="58"/>
      <c r="GR158" s="58"/>
      <c r="GS158" s="58"/>
      <c r="GT158" s="58"/>
      <c r="GU158" s="58"/>
      <c r="GV158" s="58"/>
      <c r="GW158" s="58"/>
      <c r="GX158" s="58"/>
      <c r="GY158" s="58"/>
      <c r="GZ158" s="58"/>
      <c r="HA158" s="58"/>
      <c r="HB158" s="58"/>
      <c r="HC158" s="58"/>
      <c r="HD158" s="58"/>
      <c r="HE158" s="58"/>
      <c r="HF158" s="58"/>
      <c r="HG158" s="58"/>
      <c r="HH158" s="58"/>
      <c r="HI158" s="58"/>
      <c r="HJ158" s="58"/>
      <c r="HK158" s="58"/>
      <c r="HL158" s="58"/>
      <c r="HM158" s="58"/>
      <c r="HN158" s="58"/>
      <c r="HO158" s="58"/>
      <c r="HP158" s="58"/>
      <c r="HQ158" s="58"/>
      <c r="HR158" s="58"/>
      <c r="HS158" s="58"/>
      <c r="HT158" s="58"/>
      <c r="HU158" s="58"/>
      <c r="HV158" s="58"/>
      <c r="HW158" s="58"/>
      <c r="HX158" s="58"/>
      <c r="HY158" s="58"/>
      <c r="HZ158" s="58"/>
      <c r="IA158" s="58"/>
      <c r="IB158" s="58"/>
      <c r="IC158" s="58"/>
      <c r="ID158" s="58"/>
      <c r="IE158" s="58"/>
      <c r="IF158" s="58"/>
      <c r="IG158" s="58"/>
      <c r="IH158" s="58"/>
      <c r="II158" s="58"/>
      <c r="IJ158" s="58"/>
      <c r="IK158" s="58"/>
      <c r="IL158" s="58"/>
      <c r="IM158" s="58"/>
      <c r="IO158" s="58"/>
      <c r="IP158" s="58"/>
      <c r="IQ158" s="58"/>
      <c r="IR158" s="58"/>
      <c r="IS158" s="58"/>
      <c r="IT158" s="58"/>
    </row>
    <row r="159" spans="1:254">
      <c r="A159" s="54"/>
      <c r="B159" s="82" t="s">
        <v>401</v>
      </c>
      <c r="C159" s="116">
        <f t="shared" ref="C159:H159" si="124">C160+C161</f>
        <v>0</v>
      </c>
      <c r="D159" s="116">
        <f t="shared" si="124"/>
        <v>0</v>
      </c>
      <c r="E159" s="116">
        <f t="shared" si="124"/>
        <v>0</v>
      </c>
      <c r="F159" s="116">
        <f t="shared" si="124"/>
        <v>0</v>
      </c>
      <c r="G159" s="116">
        <f t="shared" si="124"/>
        <v>0</v>
      </c>
      <c r="H159" s="116">
        <f t="shared" si="124"/>
        <v>0</v>
      </c>
      <c r="I159" s="116">
        <f t="shared" ref="I159" si="125">I160+I161</f>
        <v>0</v>
      </c>
      <c r="J159" s="57"/>
      <c r="K159" s="57"/>
      <c r="L159" s="58"/>
      <c r="M159" s="58"/>
      <c r="N159" s="58"/>
      <c r="O159" s="58"/>
      <c r="P159" s="58"/>
      <c r="Q159" s="58"/>
      <c r="R159" s="58"/>
      <c r="S159" s="58"/>
      <c r="T159" s="58"/>
      <c r="U159" s="58"/>
      <c r="V159" s="58"/>
      <c r="W159" s="58"/>
      <c r="X159" s="58"/>
      <c r="Y159" s="58"/>
      <c r="Z159" s="58"/>
      <c r="AA159" s="58"/>
      <c r="AB159" s="58"/>
      <c r="AC159" s="58"/>
      <c r="AD159" s="58"/>
      <c r="AE159" s="58"/>
      <c r="AF159" s="58"/>
      <c r="AG159" s="58"/>
      <c r="AH159" s="58"/>
      <c r="AI159" s="58"/>
      <c r="AJ159" s="58"/>
      <c r="AK159" s="58"/>
      <c r="AL159" s="58"/>
      <c r="AM159" s="58"/>
      <c r="AN159" s="58"/>
      <c r="AO159" s="58"/>
      <c r="AP159" s="58"/>
      <c r="AQ159" s="58"/>
      <c r="AR159" s="58"/>
      <c r="AS159" s="58"/>
      <c r="AT159" s="58"/>
      <c r="AU159" s="58"/>
      <c r="AV159" s="58"/>
      <c r="AW159" s="58"/>
      <c r="AX159" s="58"/>
      <c r="AY159" s="58"/>
      <c r="AZ159" s="58"/>
      <c r="BA159" s="58"/>
      <c r="BB159" s="58"/>
      <c r="BC159" s="58"/>
      <c r="BD159" s="58"/>
      <c r="BE159" s="58"/>
      <c r="BF159" s="58"/>
      <c r="BG159" s="58"/>
      <c r="BH159" s="58"/>
      <c r="BI159" s="58"/>
      <c r="BJ159" s="58"/>
      <c r="BK159" s="58"/>
      <c r="BL159" s="58"/>
      <c r="BM159" s="58"/>
      <c r="BN159" s="58"/>
      <c r="BO159" s="58"/>
      <c r="BP159" s="58"/>
      <c r="BQ159" s="58"/>
      <c r="BR159" s="58"/>
      <c r="BS159" s="58"/>
      <c r="BT159" s="58"/>
      <c r="BU159" s="58"/>
      <c r="BV159" s="58"/>
      <c r="BW159" s="58"/>
      <c r="BX159" s="58"/>
      <c r="BY159" s="58"/>
      <c r="BZ159" s="58"/>
      <c r="CA159" s="58"/>
      <c r="CB159" s="58"/>
      <c r="CC159" s="58"/>
      <c r="CD159" s="58"/>
      <c r="CE159" s="58"/>
      <c r="CF159" s="58"/>
      <c r="CG159" s="58"/>
      <c r="CH159" s="58"/>
      <c r="CI159" s="58"/>
      <c r="CJ159" s="58"/>
      <c r="CK159" s="58"/>
      <c r="CL159" s="58"/>
      <c r="CM159" s="58"/>
      <c r="CN159" s="58"/>
      <c r="CO159" s="58"/>
      <c r="CP159" s="58"/>
      <c r="CQ159" s="58"/>
      <c r="CR159" s="58"/>
      <c r="CS159" s="58"/>
      <c r="CT159" s="58"/>
      <c r="CU159" s="58"/>
      <c r="CV159" s="58"/>
      <c r="CW159" s="58"/>
      <c r="CX159" s="58"/>
      <c r="CY159" s="58"/>
      <c r="CZ159" s="58"/>
      <c r="DA159" s="58"/>
      <c r="DB159" s="58"/>
      <c r="DC159" s="58"/>
      <c r="DD159" s="58"/>
      <c r="DE159" s="58"/>
      <c r="DF159" s="58"/>
      <c r="DG159" s="58"/>
      <c r="DH159" s="58"/>
      <c r="DI159" s="58"/>
      <c r="DJ159" s="58"/>
      <c r="DK159" s="58"/>
      <c r="DL159" s="58"/>
      <c r="DM159" s="58"/>
      <c r="DN159" s="58"/>
      <c r="DO159" s="58"/>
      <c r="DP159" s="58"/>
      <c r="DQ159" s="58"/>
      <c r="DR159" s="58"/>
      <c r="DS159" s="58"/>
      <c r="DT159" s="58"/>
      <c r="DU159" s="58"/>
      <c r="DV159" s="58"/>
      <c r="DW159" s="58"/>
      <c r="DX159" s="58"/>
      <c r="DY159" s="58"/>
      <c r="DZ159" s="58"/>
      <c r="EA159" s="58"/>
      <c r="EB159" s="58"/>
      <c r="EC159" s="58"/>
      <c r="ED159" s="58"/>
      <c r="EE159" s="58"/>
      <c r="EF159" s="58"/>
      <c r="EG159" s="58"/>
      <c r="EH159" s="58"/>
      <c r="EI159" s="58"/>
      <c r="EJ159" s="58"/>
      <c r="EK159" s="58"/>
      <c r="EL159" s="58"/>
      <c r="EM159" s="58"/>
      <c r="EN159" s="58"/>
      <c r="EO159" s="58"/>
      <c r="EP159" s="58"/>
      <c r="EQ159" s="58"/>
      <c r="ER159" s="58"/>
      <c r="ES159" s="58"/>
      <c r="ET159" s="58"/>
      <c r="EU159" s="58"/>
      <c r="EV159" s="58"/>
      <c r="EW159" s="58"/>
      <c r="EX159" s="58"/>
      <c r="EY159" s="58"/>
      <c r="EZ159" s="58"/>
      <c r="FA159" s="58"/>
      <c r="FB159" s="58"/>
      <c r="FC159" s="58"/>
      <c r="FD159" s="58"/>
      <c r="FE159" s="58"/>
      <c r="FF159" s="58"/>
      <c r="FG159" s="58"/>
      <c r="FH159" s="58"/>
      <c r="FI159" s="58"/>
      <c r="FJ159" s="58"/>
      <c r="FK159" s="58"/>
      <c r="FL159" s="58"/>
      <c r="FM159" s="58"/>
      <c r="FN159" s="58"/>
      <c r="FO159" s="58"/>
      <c r="FP159" s="58"/>
      <c r="FQ159" s="58"/>
      <c r="FR159" s="58"/>
      <c r="FS159" s="58"/>
      <c r="FT159" s="58"/>
      <c r="FU159" s="58"/>
      <c r="FV159" s="58"/>
      <c r="FW159" s="58"/>
      <c r="FX159" s="58"/>
      <c r="FY159" s="58"/>
      <c r="FZ159" s="58"/>
      <c r="GA159" s="58"/>
      <c r="GB159" s="58"/>
      <c r="GC159" s="58"/>
      <c r="GD159" s="58"/>
      <c r="GE159" s="58"/>
      <c r="GF159" s="58"/>
      <c r="GG159" s="58"/>
      <c r="GH159" s="58"/>
      <c r="GI159" s="58"/>
      <c r="GJ159" s="58"/>
      <c r="GK159" s="58"/>
      <c r="GL159" s="58"/>
      <c r="GM159" s="58"/>
      <c r="GN159" s="58"/>
      <c r="GO159" s="58"/>
      <c r="GP159" s="58"/>
      <c r="GQ159" s="58"/>
      <c r="GR159" s="58"/>
      <c r="GS159" s="58"/>
      <c r="GT159" s="58"/>
      <c r="GU159" s="58"/>
      <c r="GV159" s="58"/>
      <c r="GW159" s="58"/>
      <c r="GX159" s="58"/>
      <c r="GY159" s="58"/>
      <c r="GZ159" s="58"/>
      <c r="HA159" s="58"/>
      <c r="HB159" s="58"/>
      <c r="HC159" s="58"/>
      <c r="HD159" s="58"/>
      <c r="HE159" s="58"/>
      <c r="HF159" s="58"/>
      <c r="HG159" s="58"/>
      <c r="HH159" s="58"/>
      <c r="HI159" s="58"/>
      <c r="HJ159" s="58"/>
      <c r="HK159" s="58"/>
      <c r="HL159" s="58"/>
      <c r="HM159" s="58"/>
      <c r="HN159" s="58"/>
      <c r="HO159" s="58"/>
      <c r="HP159" s="58"/>
      <c r="HQ159" s="58"/>
      <c r="HR159" s="58"/>
      <c r="HS159" s="58"/>
      <c r="HT159" s="58"/>
      <c r="HU159" s="58"/>
      <c r="HV159" s="58"/>
      <c r="HW159" s="58"/>
      <c r="HX159" s="58"/>
      <c r="HY159" s="58"/>
      <c r="HZ159" s="58"/>
      <c r="IA159" s="58"/>
      <c r="IB159" s="58"/>
      <c r="IC159" s="58"/>
      <c r="ID159" s="58"/>
      <c r="IE159" s="58"/>
      <c r="IF159" s="58"/>
      <c r="IG159" s="58"/>
      <c r="IH159" s="58"/>
      <c r="II159" s="58"/>
      <c r="IJ159" s="58"/>
      <c r="IK159" s="58"/>
      <c r="IL159" s="58"/>
      <c r="IM159" s="58"/>
      <c r="IO159" s="58"/>
      <c r="IP159" s="58"/>
      <c r="IQ159" s="58"/>
      <c r="IR159" s="58"/>
      <c r="IS159" s="58"/>
      <c r="IT159" s="58"/>
    </row>
    <row r="160" spans="1:254">
      <c r="A160" s="61"/>
      <c r="B160" s="82" t="s">
        <v>368</v>
      </c>
      <c r="C160" s="116"/>
      <c r="D160" s="56"/>
      <c r="E160" s="56"/>
      <c r="F160" s="56"/>
      <c r="G160" s="83"/>
      <c r="H160" s="83"/>
      <c r="I160" s="83"/>
      <c r="J160" s="57"/>
      <c r="K160" s="57"/>
      <c r="L160" s="58"/>
      <c r="M160" s="58"/>
      <c r="N160" s="58"/>
      <c r="O160" s="58"/>
      <c r="P160" s="58"/>
      <c r="Q160" s="58"/>
      <c r="R160" s="58"/>
      <c r="S160" s="58"/>
      <c r="T160" s="58"/>
      <c r="U160" s="58"/>
      <c r="V160" s="58"/>
      <c r="W160" s="58"/>
      <c r="X160" s="58"/>
      <c r="Y160" s="58"/>
      <c r="Z160" s="58"/>
      <c r="AA160" s="58"/>
      <c r="AB160" s="58"/>
      <c r="AC160" s="58"/>
      <c r="AD160" s="58"/>
      <c r="AE160" s="58"/>
      <c r="AF160" s="58"/>
      <c r="AG160" s="58"/>
      <c r="AH160" s="58"/>
      <c r="AI160" s="58"/>
      <c r="AJ160" s="58"/>
      <c r="AK160" s="58"/>
      <c r="AL160" s="58"/>
      <c r="AM160" s="58"/>
      <c r="AN160" s="58"/>
      <c r="AO160" s="58"/>
      <c r="AP160" s="58"/>
      <c r="AQ160" s="58"/>
      <c r="AR160" s="58"/>
      <c r="AS160" s="58"/>
      <c r="AT160" s="58"/>
      <c r="AU160" s="58"/>
      <c r="AV160" s="58"/>
      <c r="AW160" s="58"/>
      <c r="AX160" s="58"/>
      <c r="AY160" s="58"/>
      <c r="AZ160" s="58"/>
      <c r="BA160" s="58"/>
      <c r="BB160" s="58"/>
      <c r="BC160" s="58"/>
      <c r="BD160" s="58"/>
      <c r="BE160" s="58"/>
      <c r="BF160" s="58"/>
      <c r="BG160" s="58"/>
      <c r="BH160" s="58"/>
      <c r="BI160" s="58"/>
      <c r="BJ160" s="58"/>
      <c r="BK160" s="58"/>
      <c r="BL160" s="58"/>
      <c r="BM160" s="58"/>
      <c r="BN160" s="58"/>
      <c r="BO160" s="58"/>
      <c r="BP160" s="58"/>
      <c r="BQ160" s="58"/>
      <c r="BR160" s="58"/>
      <c r="BS160" s="58"/>
      <c r="BT160" s="58"/>
      <c r="BU160" s="58"/>
      <c r="BV160" s="58"/>
      <c r="BW160" s="58"/>
      <c r="BX160" s="58"/>
      <c r="BY160" s="58"/>
      <c r="BZ160" s="58"/>
      <c r="CA160" s="58"/>
      <c r="CB160" s="58"/>
      <c r="CC160" s="58"/>
      <c r="CD160" s="58"/>
      <c r="CE160" s="58"/>
      <c r="CF160" s="58"/>
      <c r="CG160" s="58"/>
      <c r="CH160" s="58"/>
      <c r="CI160" s="58"/>
      <c r="CJ160" s="58"/>
      <c r="CK160" s="58"/>
      <c r="CL160" s="58"/>
      <c r="CM160" s="58"/>
      <c r="CN160" s="58"/>
      <c r="CO160" s="58"/>
      <c r="CP160" s="58"/>
      <c r="CQ160" s="58"/>
      <c r="CR160" s="58"/>
      <c r="CS160" s="58"/>
      <c r="CT160" s="58"/>
      <c r="CU160" s="58"/>
      <c r="CV160" s="58"/>
      <c r="CW160" s="58"/>
      <c r="CX160" s="58"/>
      <c r="CY160" s="58"/>
      <c r="CZ160" s="58"/>
      <c r="DA160" s="58"/>
      <c r="DB160" s="58"/>
      <c r="DC160" s="58"/>
      <c r="DD160" s="58"/>
      <c r="DE160" s="58"/>
      <c r="DF160" s="58"/>
      <c r="DG160" s="58"/>
      <c r="DH160" s="58"/>
      <c r="DI160" s="58"/>
      <c r="DJ160" s="58"/>
      <c r="DK160" s="58"/>
      <c r="DL160" s="58"/>
      <c r="DM160" s="58"/>
      <c r="DN160" s="58"/>
      <c r="DO160" s="58"/>
      <c r="DP160" s="58"/>
      <c r="DQ160" s="58"/>
      <c r="DR160" s="58"/>
      <c r="DS160" s="58"/>
      <c r="DT160" s="58"/>
      <c r="DU160" s="58"/>
      <c r="DV160" s="58"/>
      <c r="DW160" s="58"/>
      <c r="DX160" s="58"/>
      <c r="DY160" s="58"/>
      <c r="DZ160" s="58"/>
      <c r="EA160" s="58"/>
      <c r="EB160" s="58"/>
      <c r="EC160" s="58"/>
      <c r="ED160" s="58"/>
      <c r="EE160" s="58"/>
      <c r="EF160" s="58"/>
      <c r="EG160" s="58"/>
      <c r="EH160" s="58"/>
      <c r="EI160" s="58"/>
      <c r="EJ160" s="58"/>
      <c r="EK160" s="58"/>
      <c r="EL160" s="58"/>
      <c r="EM160" s="58"/>
      <c r="EN160" s="58"/>
      <c r="EO160" s="58"/>
      <c r="EP160" s="58"/>
      <c r="EQ160" s="58"/>
      <c r="ER160" s="58"/>
      <c r="ES160" s="58"/>
      <c r="ET160" s="58"/>
      <c r="EU160" s="58"/>
      <c r="EV160" s="58"/>
      <c r="EW160" s="58"/>
      <c r="EX160" s="58"/>
      <c r="EY160" s="58"/>
      <c r="EZ160" s="58"/>
      <c r="FA160" s="58"/>
      <c r="FB160" s="58"/>
      <c r="FC160" s="58"/>
      <c r="FD160" s="58"/>
      <c r="FE160" s="58"/>
      <c r="FF160" s="58"/>
      <c r="FG160" s="58"/>
      <c r="FH160" s="58"/>
      <c r="FI160" s="58"/>
      <c r="FJ160" s="58"/>
      <c r="FK160" s="58"/>
      <c r="FL160" s="58"/>
      <c r="FM160" s="58"/>
      <c r="FN160" s="58"/>
      <c r="FO160" s="58"/>
      <c r="FP160" s="58"/>
      <c r="FQ160" s="58"/>
      <c r="FR160" s="58"/>
      <c r="FS160" s="58"/>
      <c r="FT160" s="58"/>
      <c r="FU160" s="58"/>
      <c r="FV160" s="58"/>
      <c r="FW160" s="58"/>
      <c r="FX160" s="58"/>
      <c r="FY160" s="58"/>
      <c r="FZ160" s="58"/>
      <c r="GA160" s="58"/>
      <c r="GB160" s="58"/>
      <c r="GC160" s="58"/>
      <c r="GD160" s="58"/>
      <c r="GE160" s="58"/>
      <c r="GF160" s="58"/>
      <c r="GG160" s="58"/>
      <c r="GH160" s="58"/>
      <c r="GI160" s="58"/>
      <c r="GJ160" s="58"/>
      <c r="GK160" s="58"/>
      <c r="GL160" s="58"/>
      <c r="GM160" s="58"/>
      <c r="GN160" s="58"/>
      <c r="GO160" s="58"/>
      <c r="GP160" s="58"/>
      <c r="GQ160" s="58"/>
      <c r="GR160" s="58"/>
      <c r="GS160" s="58"/>
      <c r="GT160" s="58"/>
      <c r="GU160" s="58"/>
      <c r="GV160" s="58"/>
      <c r="GW160" s="58"/>
      <c r="GX160" s="58"/>
      <c r="GY160" s="58"/>
      <c r="GZ160" s="58"/>
      <c r="HA160" s="58"/>
      <c r="HB160" s="58"/>
      <c r="HC160" s="58"/>
      <c r="HD160" s="58"/>
      <c r="HE160" s="58"/>
      <c r="HF160" s="58"/>
      <c r="HG160" s="58"/>
      <c r="HH160" s="58"/>
      <c r="HI160" s="58"/>
      <c r="HJ160" s="58"/>
      <c r="HK160" s="58"/>
      <c r="HL160" s="58"/>
      <c r="HM160" s="58"/>
      <c r="HN160" s="58"/>
      <c r="HO160" s="58"/>
      <c r="HP160" s="58"/>
      <c r="HQ160" s="58"/>
      <c r="HR160" s="58"/>
      <c r="HS160" s="58"/>
      <c r="HT160" s="58"/>
      <c r="HU160" s="58"/>
      <c r="HV160" s="58"/>
      <c r="HW160" s="58"/>
      <c r="HX160" s="58"/>
      <c r="HY160" s="58"/>
      <c r="HZ160" s="58"/>
      <c r="IA160" s="58"/>
      <c r="IB160" s="58"/>
      <c r="IC160" s="58"/>
      <c r="ID160" s="58"/>
      <c r="IE160" s="58"/>
      <c r="IF160" s="58"/>
      <c r="IG160" s="58"/>
      <c r="IH160" s="58"/>
      <c r="II160" s="58"/>
      <c r="IJ160" s="58"/>
      <c r="IK160" s="58"/>
      <c r="IL160" s="58"/>
      <c r="IM160" s="58"/>
    </row>
    <row r="161" spans="1:254" ht="60">
      <c r="A161" s="61"/>
      <c r="B161" s="82" t="s">
        <v>370</v>
      </c>
      <c r="C161" s="116"/>
      <c r="D161" s="56"/>
      <c r="E161" s="56"/>
      <c r="F161" s="56"/>
      <c r="G161" s="83"/>
      <c r="H161" s="83"/>
      <c r="I161" s="83"/>
      <c r="J161" s="57"/>
      <c r="K161" s="57"/>
      <c r="L161" s="58"/>
      <c r="M161" s="58"/>
      <c r="N161" s="58"/>
      <c r="O161" s="58"/>
      <c r="P161" s="58"/>
      <c r="Q161" s="58"/>
      <c r="R161" s="58"/>
      <c r="S161" s="58"/>
      <c r="T161" s="58"/>
      <c r="U161" s="58"/>
      <c r="V161" s="58"/>
      <c r="W161" s="58"/>
      <c r="X161" s="58"/>
      <c r="Y161" s="58"/>
      <c r="Z161" s="58"/>
      <c r="AA161" s="58"/>
      <c r="AB161" s="58"/>
      <c r="AC161" s="58"/>
      <c r="AD161" s="58"/>
      <c r="AE161" s="58"/>
      <c r="AF161" s="58"/>
      <c r="AG161" s="58"/>
      <c r="AH161" s="58"/>
      <c r="AI161" s="58"/>
      <c r="AJ161" s="58"/>
      <c r="AK161" s="58"/>
      <c r="AL161" s="58"/>
      <c r="AM161" s="58"/>
      <c r="AN161" s="58"/>
      <c r="AO161" s="58"/>
      <c r="AP161" s="58"/>
      <c r="AQ161" s="58"/>
      <c r="AR161" s="58"/>
      <c r="AS161" s="58"/>
      <c r="AT161" s="58"/>
      <c r="AU161" s="58"/>
      <c r="AV161" s="58"/>
      <c r="AW161" s="58"/>
      <c r="AX161" s="58"/>
      <c r="AY161" s="58"/>
      <c r="AZ161" s="58"/>
      <c r="BA161" s="58"/>
      <c r="BB161" s="58"/>
      <c r="BC161" s="58"/>
      <c r="BD161" s="58"/>
      <c r="BE161" s="58"/>
      <c r="BF161" s="58"/>
      <c r="BG161" s="58"/>
      <c r="BH161" s="58"/>
      <c r="BI161" s="58"/>
      <c r="BJ161" s="58"/>
      <c r="BK161" s="58"/>
      <c r="BL161" s="58"/>
      <c r="BM161" s="58"/>
      <c r="BN161" s="58"/>
      <c r="BO161" s="58"/>
      <c r="BP161" s="58"/>
      <c r="BQ161" s="58"/>
      <c r="BR161" s="58"/>
      <c r="BS161" s="58"/>
      <c r="BT161" s="58"/>
      <c r="BU161" s="58"/>
      <c r="BV161" s="58"/>
      <c r="BW161" s="58"/>
      <c r="BX161" s="58"/>
      <c r="BY161" s="58"/>
      <c r="BZ161" s="58"/>
      <c r="CA161" s="58"/>
      <c r="CB161" s="58"/>
      <c r="CC161" s="58"/>
      <c r="CD161" s="58"/>
      <c r="CE161" s="58"/>
      <c r="CF161" s="58"/>
      <c r="CG161" s="58"/>
      <c r="CH161" s="58"/>
      <c r="CI161" s="58"/>
      <c r="CJ161" s="58"/>
      <c r="CK161" s="58"/>
      <c r="CL161" s="58"/>
      <c r="CM161" s="58"/>
      <c r="CN161" s="58"/>
      <c r="CO161" s="58"/>
      <c r="CP161" s="58"/>
      <c r="CQ161" s="58"/>
      <c r="CR161" s="58"/>
      <c r="CS161" s="58"/>
      <c r="CT161" s="58"/>
      <c r="CU161" s="58"/>
      <c r="CV161" s="58"/>
      <c r="CW161" s="58"/>
      <c r="CX161" s="58"/>
      <c r="CY161" s="58"/>
      <c r="CZ161" s="58"/>
      <c r="DA161" s="58"/>
      <c r="DB161" s="58"/>
      <c r="DC161" s="58"/>
      <c r="DD161" s="58"/>
      <c r="DE161" s="58"/>
      <c r="DF161" s="58"/>
      <c r="DG161" s="58"/>
      <c r="DH161" s="58"/>
      <c r="DI161" s="58"/>
      <c r="DJ161" s="58"/>
      <c r="DK161" s="58"/>
      <c r="DL161" s="58"/>
      <c r="DM161" s="58"/>
      <c r="DN161" s="58"/>
      <c r="DO161" s="58"/>
      <c r="DP161" s="58"/>
      <c r="DQ161" s="58"/>
      <c r="DR161" s="58"/>
      <c r="DS161" s="58"/>
      <c r="DT161" s="58"/>
      <c r="DU161" s="58"/>
      <c r="DV161" s="58"/>
      <c r="DW161" s="58"/>
      <c r="DX161" s="58"/>
      <c r="DY161" s="58"/>
      <c r="DZ161" s="58"/>
      <c r="EA161" s="58"/>
      <c r="EB161" s="58"/>
      <c r="EC161" s="58"/>
      <c r="ED161" s="58"/>
      <c r="EE161" s="58"/>
      <c r="EF161" s="58"/>
      <c r="EG161" s="58"/>
      <c r="EH161" s="58"/>
      <c r="EI161" s="58"/>
      <c r="EJ161" s="58"/>
      <c r="EK161" s="58"/>
      <c r="EL161" s="58"/>
      <c r="EM161" s="58"/>
      <c r="EN161" s="58"/>
      <c r="EO161" s="58"/>
      <c r="EP161" s="58"/>
      <c r="EQ161" s="58"/>
      <c r="ER161" s="58"/>
      <c r="ES161" s="58"/>
      <c r="ET161" s="58"/>
      <c r="EU161" s="58"/>
      <c r="EV161" s="58"/>
      <c r="EW161" s="58"/>
      <c r="EX161" s="58"/>
      <c r="EY161" s="58"/>
      <c r="EZ161" s="58"/>
      <c r="FA161" s="58"/>
      <c r="FB161" s="58"/>
      <c r="FC161" s="58"/>
      <c r="FD161" s="58"/>
      <c r="FE161" s="58"/>
      <c r="FF161" s="58"/>
      <c r="FG161" s="58"/>
      <c r="FH161" s="58"/>
      <c r="FI161" s="58"/>
      <c r="FJ161" s="58"/>
      <c r="FK161" s="58"/>
      <c r="FL161" s="58"/>
      <c r="FM161" s="58"/>
      <c r="FN161" s="58"/>
      <c r="FO161" s="58"/>
      <c r="FP161" s="58"/>
      <c r="FQ161" s="58"/>
      <c r="FR161" s="58"/>
      <c r="FS161" s="58"/>
      <c r="FT161" s="58"/>
      <c r="FU161" s="58"/>
      <c r="FV161" s="58"/>
      <c r="FW161" s="58"/>
      <c r="FX161" s="58"/>
      <c r="FY161" s="58"/>
      <c r="FZ161" s="58"/>
      <c r="GA161" s="58"/>
      <c r="GB161" s="58"/>
      <c r="GC161" s="58"/>
      <c r="GD161" s="58"/>
      <c r="GE161" s="58"/>
      <c r="GF161" s="58"/>
      <c r="GG161" s="58"/>
      <c r="GH161" s="58"/>
      <c r="GI161" s="58"/>
      <c r="GJ161" s="58"/>
      <c r="GK161" s="58"/>
      <c r="GL161" s="58"/>
      <c r="GM161" s="58"/>
      <c r="GN161" s="58"/>
      <c r="GO161" s="58"/>
      <c r="GP161" s="58"/>
      <c r="GQ161" s="58"/>
      <c r="GR161" s="58"/>
      <c r="GS161" s="58"/>
      <c r="GT161" s="58"/>
      <c r="GU161" s="58"/>
      <c r="GV161" s="58"/>
      <c r="GW161" s="58"/>
      <c r="GX161" s="58"/>
      <c r="GY161" s="58"/>
      <c r="GZ161" s="58"/>
      <c r="HA161" s="58"/>
      <c r="HB161" s="58"/>
      <c r="HC161" s="58"/>
      <c r="HD161" s="58"/>
      <c r="HE161" s="58"/>
      <c r="HF161" s="58"/>
      <c r="HG161" s="58"/>
      <c r="HH161" s="58"/>
      <c r="HI161" s="58"/>
      <c r="HJ161" s="58"/>
      <c r="HK161" s="58"/>
      <c r="HL161" s="58"/>
      <c r="HM161" s="58"/>
      <c r="HN161" s="58"/>
      <c r="HO161" s="58"/>
      <c r="HP161" s="58"/>
      <c r="HQ161" s="58"/>
      <c r="HR161" s="58"/>
      <c r="HS161" s="58"/>
      <c r="HT161" s="58"/>
      <c r="HU161" s="58"/>
      <c r="HV161" s="58"/>
      <c r="HW161" s="58"/>
      <c r="HX161" s="58"/>
      <c r="HY161" s="58"/>
      <c r="HZ161" s="58"/>
      <c r="IA161" s="58"/>
      <c r="IB161" s="58"/>
      <c r="IC161" s="58"/>
      <c r="ID161" s="58"/>
      <c r="IE161" s="58"/>
      <c r="IF161" s="58"/>
      <c r="IG161" s="58"/>
      <c r="IH161" s="58"/>
      <c r="II161" s="58"/>
      <c r="IJ161" s="58"/>
      <c r="IK161" s="58"/>
      <c r="IL161" s="58"/>
      <c r="IM161" s="58"/>
    </row>
    <row r="162" spans="1:254" ht="45">
      <c r="A162" s="61"/>
      <c r="B162" s="84" t="s">
        <v>506</v>
      </c>
      <c r="C162" s="116"/>
      <c r="D162" s="56"/>
      <c r="E162" s="56"/>
      <c r="F162" s="56"/>
      <c r="G162" s="83"/>
      <c r="H162" s="83"/>
      <c r="I162" s="83"/>
      <c r="J162" s="57"/>
      <c r="K162" s="57"/>
      <c r="L162" s="58"/>
      <c r="M162" s="58"/>
      <c r="N162" s="58"/>
      <c r="O162" s="58"/>
      <c r="P162" s="58"/>
      <c r="Q162" s="58"/>
      <c r="R162" s="58"/>
      <c r="S162" s="58"/>
      <c r="T162" s="58"/>
      <c r="U162" s="58"/>
      <c r="V162" s="58"/>
      <c r="W162" s="58"/>
      <c r="X162" s="58"/>
      <c r="Y162" s="58"/>
      <c r="Z162" s="58"/>
      <c r="AA162" s="58"/>
      <c r="AB162" s="58"/>
      <c r="AC162" s="58"/>
      <c r="AD162" s="58"/>
      <c r="AE162" s="58"/>
      <c r="AF162" s="58"/>
      <c r="AG162" s="58"/>
      <c r="AH162" s="58"/>
      <c r="AI162" s="58"/>
      <c r="AJ162" s="58"/>
      <c r="AK162" s="58"/>
      <c r="AL162" s="58"/>
      <c r="AM162" s="58"/>
      <c r="AN162" s="58"/>
      <c r="AO162" s="58"/>
      <c r="AP162" s="58"/>
      <c r="AQ162" s="58"/>
      <c r="AR162" s="58"/>
      <c r="AS162" s="58"/>
      <c r="AT162" s="58"/>
      <c r="AU162" s="58"/>
      <c r="AV162" s="58"/>
      <c r="AW162" s="58"/>
      <c r="AX162" s="58"/>
      <c r="AY162" s="58"/>
      <c r="AZ162" s="58"/>
      <c r="BA162" s="58"/>
      <c r="BB162" s="58"/>
      <c r="BC162" s="58"/>
      <c r="BD162" s="58"/>
      <c r="BE162" s="58"/>
      <c r="BF162" s="58"/>
      <c r="BG162" s="58"/>
      <c r="BH162" s="58"/>
      <c r="BI162" s="58"/>
      <c r="BJ162" s="58"/>
      <c r="BK162" s="58"/>
      <c r="BL162" s="58"/>
      <c r="BM162" s="58"/>
      <c r="BN162" s="58"/>
      <c r="BO162" s="58"/>
      <c r="BP162" s="58"/>
      <c r="BQ162" s="58"/>
      <c r="BR162" s="58"/>
      <c r="BS162" s="58"/>
      <c r="BT162" s="58"/>
      <c r="BU162" s="58"/>
      <c r="BV162" s="58"/>
      <c r="BW162" s="58"/>
      <c r="BX162" s="58"/>
      <c r="BY162" s="58"/>
      <c r="BZ162" s="58"/>
      <c r="CA162" s="58"/>
      <c r="CB162" s="58"/>
      <c r="CC162" s="58"/>
      <c r="CD162" s="58"/>
      <c r="CE162" s="58"/>
      <c r="CF162" s="58"/>
      <c r="CG162" s="58"/>
      <c r="CH162" s="58"/>
      <c r="CI162" s="58"/>
      <c r="CJ162" s="58"/>
      <c r="CK162" s="58"/>
      <c r="CL162" s="58"/>
      <c r="CM162" s="58"/>
      <c r="CN162" s="58"/>
      <c r="CO162" s="58"/>
      <c r="CP162" s="58"/>
      <c r="CQ162" s="58"/>
      <c r="CR162" s="58"/>
      <c r="CS162" s="58"/>
      <c r="CT162" s="58"/>
      <c r="CU162" s="58"/>
      <c r="CV162" s="58"/>
      <c r="CW162" s="58"/>
      <c r="CX162" s="58"/>
      <c r="CY162" s="58"/>
      <c r="CZ162" s="58"/>
      <c r="DA162" s="58"/>
      <c r="DB162" s="58"/>
      <c r="DC162" s="58"/>
      <c r="DD162" s="58"/>
      <c r="DE162" s="58"/>
      <c r="DF162" s="58"/>
      <c r="DG162" s="58"/>
      <c r="DH162" s="58"/>
      <c r="DI162" s="58"/>
      <c r="DJ162" s="58"/>
      <c r="DK162" s="58"/>
      <c r="DL162" s="58"/>
      <c r="DM162" s="58"/>
      <c r="DN162" s="58"/>
      <c r="DO162" s="58"/>
      <c r="DP162" s="58"/>
      <c r="DQ162" s="58"/>
      <c r="DR162" s="58"/>
      <c r="DS162" s="58"/>
      <c r="DT162" s="58"/>
      <c r="DU162" s="58"/>
      <c r="DV162" s="58"/>
      <c r="DW162" s="58"/>
      <c r="DX162" s="58"/>
      <c r="DY162" s="58"/>
      <c r="DZ162" s="58"/>
      <c r="EA162" s="58"/>
      <c r="EB162" s="58"/>
      <c r="EC162" s="58"/>
      <c r="ED162" s="58"/>
      <c r="EE162" s="58"/>
      <c r="EF162" s="58"/>
      <c r="EG162" s="58"/>
      <c r="EH162" s="58"/>
      <c r="EI162" s="58"/>
      <c r="EJ162" s="58"/>
      <c r="EK162" s="58"/>
      <c r="EL162" s="58"/>
      <c r="EM162" s="58"/>
      <c r="EN162" s="58"/>
      <c r="EO162" s="58"/>
      <c r="EP162" s="58"/>
      <c r="EQ162" s="58"/>
      <c r="ER162" s="58"/>
      <c r="ES162" s="58"/>
      <c r="ET162" s="58"/>
      <c r="EU162" s="58"/>
      <c r="EV162" s="58"/>
      <c r="EW162" s="58"/>
      <c r="EX162" s="58"/>
      <c r="EY162" s="58"/>
      <c r="EZ162" s="58"/>
      <c r="FA162" s="58"/>
      <c r="FB162" s="58"/>
      <c r="FC162" s="58"/>
      <c r="FD162" s="58"/>
      <c r="FE162" s="58"/>
      <c r="FF162" s="58"/>
      <c r="FG162" s="58"/>
      <c r="FH162" s="58"/>
      <c r="FI162" s="58"/>
      <c r="FJ162" s="58"/>
      <c r="FK162" s="58"/>
      <c r="FL162" s="58"/>
      <c r="FM162" s="58"/>
      <c r="FN162" s="58"/>
      <c r="FO162" s="58"/>
      <c r="FP162" s="58"/>
      <c r="FQ162" s="58"/>
      <c r="FR162" s="58"/>
      <c r="FS162" s="58"/>
      <c r="FT162" s="58"/>
      <c r="FU162" s="58"/>
      <c r="FV162" s="58"/>
      <c r="FW162" s="58"/>
      <c r="FX162" s="58"/>
      <c r="FY162" s="58"/>
      <c r="FZ162" s="58"/>
      <c r="GA162" s="58"/>
      <c r="GB162" s="58"/>
      <c r="GC162" s="58"/>
      <c r="GD162" s="58"/>
      <c r="GE162" s="58"/>
      <c r="GF162" s="58"/>
      <c r="GG162" s="58"/>
      <c r="GH162" s="58"/>
      <c r="GI162" s="58"/>
      <c r="GJ162" s="58"/>
      <c r="GK162" s="58"/>
      <c r="GL162" s="58"/>
      <c r="GM162" s="58"/>
      <c r="GN162" s="58"/>
      <c r="GO162" s="58"/>
      <c r="GP162" s="58"/>
      <c r="GQ162" s="58"/>
      <c r="GR162" s="58"/>
      <c r="GS162" s="58"/>
      <c r="GT162" s="58"/>
      <c r="GU162" s="58"/>
      <c r="GV162" s="58"/>
      <c r="GW162" s="58"/>
      <c r="GX162" s="58"/>
      <c r="GY162" s="58"/>
      <c r="GZ162" s="58"/>
      <c r="HA162" s="58"/>
      <c r="HB162" s="58"/>
      <c r="HC162" s="58"/>
      <c r="HD162" s="58"/>
      <c r="HE162" s="58"/>
      <c r="HF162" s="58"/>
      <c r="HG162" s="58"/>
      <c r="HH162" s="58"/>
      <c r="HI162" s="58"/>
      <c r="HJ162" s="58"/>
      <c r="HK162" s="58"/>
      <c r="HL162" s="58"/>
      <c r="HM162" s="58"/>
      <c r="HN162" s="58"/>
      <c r="HO162" s="58"/>
      <c r="HP162" s="58"/>
      <c r="HQ162" s="58"/>
      <c r="HR162" s="58"/>
      <c r="HS162" s="58"/>
      <c r="HT162" s="58"/>
      <c r="HU162" s="58"/>
      <c r="HV162" s="58"/>
      <c r="HW162" s="58"/>
      <c r="HX162" s="58"/>
      <c r="HY162" s="58"/>
      <c r="HZ162" s="58"/>
      <c r="IA162" s="58"/>
      <c r="IB162" s="58"/>
      <c r="IC162" s="58"/>
      <c r="ID162" s="58"/>
      <c r="IE162" s="58"/>
      <c r="IF162" s="58"/>
      <c r="IG162" s="58"/>
      <c r="IH162" s="58"/>
      <c r="II162" s="58"/>
      <c r="IJ162" s="58"/>
      <c r="IK162" s="58"/>
      <c r="IL162" s="58"/>
      <c r="IM162" s="58"/>
    </row>
    <row r="163" spans="1:254" ht="30">
      <c r="A163" s="61"/>
      <c r="B163" s="84" t="s">
        <v>402</v>
      </c>
      <c r="C163" s="116">
        <f>C164+C165</f>
        <v>0</v>
      </c>
      <c r="D163" s="116">
        <f t="shared" ref="D163:H163" si="126">D164+D165</f>
        <v>0</v>
      </c>
      <c r="E163" s="116">
        <f t="shared" si="126"/>
        <v>0</v>
      </c>
      <c r="F163" s="116">
        <f t="shared" si="126"/>
        <v>0</v>
      </c>
      <c r="G163" s="116">
        <f t="shared" si="126"/>
        <v>0</v>
      </c>
      <c r="H163" s="116">
        <f t="shared" si="126"/>
        <v>0</v>
      </c>
      <c r="I163" s="116">
        <f t="shared" ref="I163" si="127">I164+I165</f>
        <v>0</v>
      </c>
      <c r="J163" s="57"/>
      <c r="K163" s="57"/>
      <c r="L163" s="58"/>
      <c r="M163" s="58"/>
      <c r="N163" s="58"/>
      <c r="O163" s="58"/>
      <c r="P163" s="58"/>
      <c r="Q163" s="58"/>
      <c r="R163" s="58"/>
      <c r="S163" s="58"/>
      <c r="T163" s="58"/>
      <c r="U163" s="58"/>
      <c r="V163" s="58"/>
      <c r="W163" s="58"/>
      <c r="X163" s="58"/>
      <c r="Y163" s="58"/>
      <c r="Z163" s="58"/>
      <c r="AA163" s="58"/>
      <c r="AB163" s="58"/>
      <c r="AC163" s="58"/>
      <c r="AD163" s="58"/>
      <c r="AE163" s="58"/>
      <c r="AF163" s="58"/>
      <c r="AG163" s="58"/>
      <c r="AH163" s="58"/>
      <c r="AI163" s="58"/>
      <c r="AJ163" s="58"/>
      <c r="AK163" s="58"/>
      <c r="AL163" s="58"/>
      <c r="AM163" s="58"/>
      <c r="AN163" s="58"/>
      <c r="AO163" s="58"/>
      <c r="AP163" s="58"/>
      <c r="AQ163" s="58"/>
      <c r="AR163" s="58"/>
      <c r="AS163" s="58"/>
      <c r="AT163" s="58"/>
      <c r="AU163" s="58"/>
      <c r="AV163" s="58"/>
      <c r="AW163" s="58"/>
      <c r="AX163" s="58"/>
      <c r="AY163" s="58"/>
      <c r="AZ163" s="58"/>
      <c r="BA163" s="58"/>
      <c r="BB163" s="58"/>
      <c r="BC163" s="58"/>
      <c r="BD163" s="58"/>
      <c r="BE163" s="58"/>
      <c r="BF163" s="58"/>
      <c r="BG163" s="58"/>
      <c r="BH163" s="58"/>
      <c r="BI163" s="58"/>
      <c r="BJ163" s="58"/>
      <c r="BK163" s="58"/>
      <c r="BL163" s="58"/>
      <c r="BM163" s="58"/>
      <c r="BN163" s="58"/>
      <c r="BO163" s="58"/>
      <c r="BP163" s="58"/>
      <c r="BQ163" s="58"/>
      <c r="BR163" s="58"/>
      <c r="BS163" s="58"/>
      <c r="BT163" s="58"/>
      <c r="BU163" s="58"/>
      <c r="BV163" s="58"/>
      <c r="BW163" s="58"/>
      <c r="BX163" s="58"/>
      <c r="BY163" s="58"/>
      <c r="BZ163" s="58"/>
      <c r="CA163" s="58"/>
      <c r="CB163" s="58"/>
      <c r="CC163" s="58"/>
      <c r="CD163" s="58"/>
      <c r="CE163" s="58"/>
      <c r="CF163" s="58"/>
      <c r="CG163" s="58"/>
      <c r="CH163" s="58"/>
      <c r="CI163" s="58"/>
      <c r="CJ163" s="58"/>
      <c r="CK163" s="58"/>
      <c r="CL163" s="58"/>
      <c r="CM163" s="58"/>
      <c r="CN163" s="58"/>
      <c r="CO163" s="58"/>
      <c r="CP163" s="58"/>
      <c r="CQ163" s="58"/>
      <c r="CR163" s="58"/>
      <c r="CS163" s="58"/>
      <c r="CT163" s="58"/>
      <c r="CU163" s="58"/>
      <c r="CV163" s="58"/>
      <c r="CW163" s="58"/>
      <c r="CX163" s="58"/>
      <c r="CY163" s="58"/>
      <c r="CZ163" s="58"/>
      <c r="DA163" s="58"/>
      <c r="DB163" s="58"/>
      <c r="DC163" s="58"/>
      <c r="DD163" s="58"/>
      <c r="DE163" s="58"/>
      <c r="DF163" s="58"/>
      <c r="DG163" s="58"/>
      <c r="DH163" s="58"/>
      <c r="DI163" s="58"/>
      <c r="DJ163" s="58"/>
      <c r="DK163" s="58"/>
      <c r="DL163" s="58"/>
      <c r="DM163" s="58"/>
      <c r="DN163" s="58"/>
      <c r="DO163" s="58"/>
      <c r="DP163" s="58"/>
      <c r="DQ163" s="58"/>
      <c r="DR163" s="58"/>
      <c r="DS163" s="58"/>
      <c r="DT163" s="58"/>
      <c r="DU163" s="58"/>
      <c r="DV163" s="58"/>
      <c r="DW163" s="58"/>
      <c r="DX163" s="58"/>
      <c r="DY163" s="58"/>
      <c r="DZ163" s="58"/>
      <c r="EA163" s="58"/>
      <c r="EB163" s="58"/>
      <c r="EC163" s="58"/>
      <c r="ED163" s="58"/>
      <c r="EE163" s="58"/>
      <c r="EF163" s="58"/>
      <c r="EG163" s="58"/>
      <c r="EH163" s="58"/>
      <c r="EI163" s="58"/>
      <c r="EJ163" s="58"/>
      <c r="EK163" s="58"/>
      <c r="EL163" s="58"/>
      <c r="EM163" s="58"/>
      <c r="EN163" s="58"/>
      <c r="EO163" s="58"/>
      <c r="EP163" s="58"/>
      <c r="EQ163" s="58"/>
      <c r="ER163" s="58"/>
      <c r="ES163" s="58"/>
      <c r="ET163" s="58"/>
      <c r="EU163" s="58"/>
      <c r="EV163" s="58"/>
      <c r="EW163" s="58"/>
      <c r="EX163" s="58"/>
      <c r="EY163" s="58"/>
      <c r="EZ163" s="58"/>
      <c r="FA163" s="58"/>
      <c r="FB163" s="58"/>
      <c r="FC163" s="58"/>
      <c r="FD163" s="58"/>
      <c r="FE163" s="58"/>
      <c r="FF163" s="58"/>
      <c r="FG163" s="58"/>
      <c r="FH163" s="58"/>
      <c r="FI163" s="58"/>
      <c r="FJ163" s="58"/>
      <c r="FK163" s="58"/>
      <c r="FL163" s="58"/>
      <c r="FM163" s="58"/>
      <c r="FN163" s="58"/>
      <c r="FO163" s="58"/>
      <c r="FP163" s="58"/>
      <c r="FQ163" s="58"/>
      <c r="FR163" s="58"/>
      <c r="FS163" s="58"/>
      <c r="FT163" s="58"/>
      <c r="FU163" s="58"/>
      <c r="FV163" s="58"/>
      <c r="FW163" s="58"/>
      <c r="FX163" s="58"/>
      <c r="FY163" s="58"/>
      <c r="FZ163" s="58"/>
      <c r="GA163" s="58"/>
      <c r="GB163" s="58"/>
      <c r="GC163" s="58"/>
      <c r="GD163" s="58"/>
      <c r="GE163" s="58"/>
      <c r="GF163" s="58"/>
      <c r="GG163" s="58"/>
      <c r="GH163" s="58"/>
      <c r="GI163" s="58"/>
      <c r="GJ163" s="58"/>
      <c r="GK163" s="58"/>
      <c r="GL163" s="58"/>
      <c r="GM163" s="58"/>
      <c r="GN163" s="58"/>
      <c r="GO163" s="58"/>
      <c r="GP163" s="58"/>
      <c r="GQ163" s="58"/>
      <c r="GR163" s="58"/>
      <c r="GS163" s="58"/>
      <c r="GT163" s="58"/>
      <c r="GU163" s="58"/>
      <c r="GV163" s="58"/>
      <c r="GW163" s="58"/>
      <c r="GX163" s="58"/>
      <c r="GY163" s="58"/>
      <c r="GZ163" s="58"/>
      <c r="HA163" s="58"/>
      <c r="HB163" s="58"/>
      <c r="HC163" s="58"/>
      <c r="HD163" s="58"/>
      <c r="HE163" s="58"/>
      <c r="HF163" s="58"/>
      <c r="HG163" s="58"/>
      <c r="HH163" s="58"/>
      <c r="HI163" s="58"/>
      <c r="HJ163" s="58"/>
      <c r="HK163" s="58"/>
      <c r="HL163" s="58"/>
      <c r="HM163" s="58"/>
      <c r="HN163" s="58"/>
      <c r="HO163" s="58"/>
      <c r="HP163" s="58"/>
      <c r="HQ163" s="58"/>
      <c r="HR163" s="58"/>
      <c r="HS163" s="58"/>
      <c r="HT163" s="58"/>
      <c r="HU163" s="58"/>
      <c r="HV163" s="58"/>
      <c r="HW163" s="58"/>
      <c r="HX163" s="58"/>
      <c r="HY163" s="58"/>
      <c r="HZ163" s="58"/>
      <c r="IA163" s="58"/>
      <c r="IB163" s="58"/>
      <c r="IC163" s="58"/>
      <c r="ID163" s="58"/>
      <c r="IE163" s="58"/>
      <c r="IF163" s="58"/>
      <c r="IG163" s="58"/>
      <c r="IH163" s="58"/>
      <c r="II163" s="58"/>
      <c r="IJ163" s="58"/>
      <c r="IK163" s="58"/>
      <c r="IL163" s="58"/>
      <c r="IM163" s="58"/>
      <c r="IN163" s="58"/>
    </row>
    <row r="164" spans="1:254">
      <c r="A164" s="61"/>
      <c r="B164" s="84" t="s">
        <v>368</v>
      </c>
      <c r="C164" s="116"/>
      <c r="D164" s="56"/>
      <c r="E164" s="56"/>
      <c r="F164" s="56"/>
      <c r="G164" s="83"/>
      <c r="H164" s="83"/>
      <c r="I164" s="83"/>
      <c r="J164" s="57"/>
      <c r="K164" s="57"/>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58"/>
      <c r="AS164" s="58"/>
      <c r="AT164" s="58"/>
      <c r="AU164" s="58"/>
      <c r="AV164" s="58"/>
      <c r="AW164" s="58"/>
      <c r="AX164" s="58"/>
      <c r="AY164" s="58"/>
      <c r="AZ164" s="58"/>
      <c r="BA164" s="58"/>
      <c r="BB164" s="58"/>
      <c r="BC164" s="58"/>
      <c r="BD164" s="58"/>
      <c r="BE164" s="58"/>
      <c r="BF164" s="58"/>
      <c r="BG164" s="58"/>
      <c r="BH164" s="58"/>
      <c r="BI164" s="58"/>
      <c r="BJ164" s="58"/>
      <c r="BK164" s="58"/>
      <c r="BL164" s="58"/>
      <c r="BM164" s="58"/>
      <c r="BN164" s="58"/>
      <c r="BO164" s="58"/>
      <c r="BP164" s="58"/>
      <c r="BQ164" s="58"/>
      <c r="BR164" s="58"/>
      <c r="BS164" s="58"/>
      <c r="BT164" s="58"/>
      <c r="BU164" s="58"/>
      <c r="BV164" s="58"/>
      <c r="BW164" s="58"/>
      <c r="BX164" s="58"/>
      <c r="BY164" s="58"/>
      <c r="BZ164" s="58"/>
      <c r="CA164" s="58"/>
      <c r="CB164" s="58"/>
      <c r="CC164" s="58"/>
      <c r="CD164" s="58"/>
      <c r="CE164" s="58"/>
      <c r="CF164" s="58"/>
      <c r="CG164" s="58"/>
      <c r="CH164" s="58"/>
      <c r="CI164" s="58"/>
      <c r="CJ164" s="58"/>
      <c r="CK164" s="58"/>
      <c r="CL164" s="58"/>
      <c r="CM164" s="58"/>
      <c r="CN164" s="58"/>
      <c r="CO164" s="58"/>
      <c r="CP164" s="58"/>
      <c r="CQ164" s="58"/>
      <c r="CR164" s="58"/>
      <c r="CS164" s="58"/>
      <c r="CT164" s="58"/>
      <c r="CU164" s="58"/>
      <c r="CV164" s="58"/>
      <c r="CW164" s="58"/>
      <c r="CX164" s="58"/>
      <c r="CY164" s="58"/>
      <c r="CZ164" s="58"/>
      <c r="DA164" s="58"/>
      <c r="DB164" s="58"/>
      <c r="DC164" s="58"/>
      <c r="DD164" s="58"/>
      <c r="DE164" s="58"/>
      <c r="DF164" s="58"/>
      <c r="DG164" s="58"/>
      <c r="DH164" s="58"/>
      <c r="DI164" s="58"/>
      <c r="DJ164" s="58"/>
      <c r="DK164" s="58"/>
      <c r="DL164" s="58"/>
      <c r="DM164" s="58"/>
      <c r="DN164" s="58"/>
      <c r="DO164" s="58"/>
      <c r="DP164" s="58"/>
      <c r="DQ164" s="58"/>
      <c r="DR164" s="58"/>
      <c r="DS164" s="58"/>
      <c r="DT164" s="58"/>
      <c r="DU164" s="58"/>
      <c r="DV164" s="58"/>
      <c r="DW164" s="58"/>
      <c r="DX164" s="58"/>
      <c r="DY164" s="58"/>
      <c r="DZ164" s="58"/>
      <c r="EA164" s="58"/>
      <c r="EB164" s="58"/>
      <c r="EC164" s="58"/>
      <c r="ED164" s="58"/>
      <c r="EE164" s="58"/>
      <c r="EF164" s="58"/>
      <c r="EG164" s="58"/>
      <c r="EH164" s="58"/>
      <c r="EI164" s="58"/>
      <c r="EJ164" s="58"/>
      <c r="EK164" s="58"/>
      <c r="EL164" s="58"/>
      <c r="EM164" s="58"/>
      <c r="EN164" s="58"/>
      <c r="EO164" s="58"/>
      <c r="EP164" s="58"/>
      <c r="EQ164" s="58"/>
      <c r="ER164" s="58"/>
      <c r="ES164" s="58"/>
      <c r="ET164" s="58"/>
      <c r="EU164" s="58"/>
      <c r="EV164" s="58"/>
      <c r="EW164" s="58"/>
      <c r="EX164" s="58"/>
      <c r="EY164" s="58"/>
      <c r="EZ164" s="58"/>
      <c r="FA164" s="58"/>
      <c r="FB164" s="58"/>
      <c r="FC164" s="58"/>
      <c r="FD164" s="58"/>
      <c r="FE164" s="58"/>
      <c r="FF164" s="58"/>
      <c r="FG164" s="58"/>
      <c r="FH164" s="58"/>
      <c r="FI164" s="58"/>
      <c r="FJ164" s="58"/>
      <c r="FK164" s="58"/>
      <c r="FL164" s="58"/>
      <c r="FM164" s="58"/>
      <c r="FN164" s="58"/>
      <c r="FO164" s="58"/>
      <c r="FP164" s="58"/>
      <c r="FQ164" s="58"/>
      <c r="FR164" s="58"/>
      <c r="FS164" s="58"/>
      <c r="FT164" s="58"/>
      <c r="FU164" s="58"/>
      <c r="FV164" s="58"/>
      <c r="FW164" s="58"/>
      <c r="FX164" s="58"/>
      <c r="FY164" s="58"/>
      <c r="FZ164" s="58"/>
      <c r="GA164" s="58"/>
      <c r="GB164" s="58"/>
      <c r="GC164" s="58"/>
      <c r="GD164" s="58"/>
      <c r="GE164" s="58"/>
      <c r="GF164" s="58"/>
      <c r="GG164" s="58"/>
      <c r="GH164" s="58"/>
      <c r="GI164" s="58"/>
      <c r="GJ164" s="58"/>
      <c r="GK164" s="58"/>
      <c r="GL164" s="58"/>
      <c r="GM164" s="58"/>
      <c r="GN164" s="58"/>
      <c r="GO164" s="58"/>
      <c r="GP164" s="58"/>
      <c r="GQ164" s="58"/>
      <c r="GR164" s="58"/>
      <c r="GS164" s="58"/>
      <c r="GT164" s="58"/>
      <c r="GU164" s="58"/>
      <c r="GV164" s="58"/>
      <c r="GW164" s="58"/>
      <c r="GX164" s="58"/>
      <c r="GY164" s="58"/>
      <c r="GZ164" s="58"/>
      <c r="HA164" s="58"/>
      <c r="HB164" s="58"/>
      <c r="HC164" s="58"/>
      <c r="HD164" s="58"/>
      <c r="HE164" s="58"/>
      <c r="HF164" s="58"/>
      <c r="HG164" s="58"/>
      <c r="HH164" s="58"/>
      <c r="HI164" s="58"/>
      <c r="HJ164" s="58"/>
      <c r="HK164" s="58"/>
      <c r="HL164" s="58"/>
      <c r="HM164" s="58"/>
      <c r="HN164" s="58"/>
      <c r="HO164" s="58"/>
      <c r="HP164" s="58"/>
      <c r="HQ164" s="58"/>
      <c r="HR164" s="58"/>
      <c r="HS164" s="58"/>
      <c r="HT164" s="58"/>
      <c r="HU164" s="58"/>
      <c r="HV164" s="58"/>
      <c r="HW164" s="58"/>
      <c r="HX164" s="58"/>
      <c r="HY164" s="58"/>
      <c r="HZ164" s="58"/>
      <c r="IA164" s="58"/>
      <c r="IB164" s="58"/>
      <c r="IC164" s="58"/>
      <c r="ID164" s="58"/>
      <c r="IE164" s="58"/>
      <c r="IF164" s="58"/>
      <c r="IG164" s="58"/>
      <c r="IH164" s="58"/>
      <c r="II164" s="58"/>
      <c r="IJ164" s="58"/>
      <c r="IK164" s="58"/>
      <c r="IL164" s="58"/>
      <c r="IM164" s="58"/>
      <c r="IN164" s="58"/>
    </row>
    <row r="165" spans="1:254" ht="60">
      <c r="A165" s="61"/>
      <c r="B165" s="84" t="s">
        <v>370</v>
      </c>
      <c r="C165" s="116"/>
      <c r="D165" s="56"/>
      <c r="E165" s="56"/>
      <c r="F165" s="56"/>
      <c r="G165" s="83"/>
      <c r="H165" s="83"/>
      <c r="I165" s="83"/>
      <c r="J165" s="57"/>
      <c r="K165" s="57"/>
      <c r="L165" s="58"/>
      <c r="M165" s="58"/>
      <c r="N165" s="58"/>
      <c r="O165" s="58"/>
      <c r="P165" s="58"/>
      <c r="Q165" s="58"/>
      <c r="R165" s="58"/>
      <c r="S165" s="58"/>
      <c r="T165" s="58"/>
      <c r="U165" s="58"/>
      <c r="V165" s="58"/>
      <c r="W165" s="58"/>
      <c r="X165" s="58"/>
      <c r="Y165" s="58"/>
      <c r="Z165" s="58"/>
      <c r="AA165" s="58"/>
      <c r="AB165" s="58"/>
      <c r="AC165" s="58"/>
      <c r="AD165" s="58"/>
      <c r="AE165" s="58"/>
      <c r="AF165" s="58"/>
      <c r="AG165" s="58"/>
      <c r="AH165" s="58"/>
      <c r="AI165" s="58"/>
      <c r="AJ165" s="58"/>
      <c r="AK165" s="58"/>
      <c r="AL165" s="58"/>
      <c r="AM165" s="58"/>
      <c r="AN165" s="58"/>
      <c r="AO165" s="58"/>
      <c r="AP165" s="58"/>
      <c r="AQ165" s="58"/>
      <c r="AR165" s="58"/>
      <c r="AS165" s="58"/>
      <c r="AT165" s="58"/>
      <c r="AU165" s="58"/>
      <c r="AV165" s="58"/>
      <c r="AW165" s="58"/>
      <c r="AX165" s="58"/>
      <c r="AY165" s="58"/>
      <c r="AZ165" s="58"/>
      <c r="BA165" s="58"/>
      <c r="BB165" s="58"/>
      <c r="BC165" s="58"/>
      <c r="BD165" s="58"/>
      <c r="BE165" s="58"/>
      <c r="BF165" s="58"/>
      <c r="BG165" s="58"/>
      <c r="BH165" s="58"/>
      <c r="BI165" s="58"/>
      <c r="BJ165" s="58"/>
      <c r="BK165" s="58"/>
      <c r="BL165" s="58"/>
      <c r="BM165" s="58"/>
      <c r="BN165" s="58"/>
      <c r="BO165" s="58"/>
      <c r="BP165" s="58"/>
      <c r="BQ165" s="58"/>
      <c r="BR165" s="58"/>
      <c r="BS165" s="58"/>
      <c r="BT165" s="58"/>
      <c r="BU165" s="58"/>
      <c r="BV165" s="58"/>
      <c r="BW165" s="58"/>
      <c r="BX165" s="58"/>
      <c r="BY165" s="58"/>
      <c r="BZ165" s="58"/>
      <c r="CA165" s="58"/>
      <c r="CB165" s="58"/>
      <c r="CC165" s="58"/>
      <c r="CD165" s="58"/>
      <c r="CE165" s="58"/>
      <c r="CF165" s="58"/>
      <c r="CG165" s="58"/>
      <c r="CH165" s="58"/>
      <c r="CI165" s="58"/>
      <c r="CJ165" s="58"/>
      <c r="CK165" s="58"/>
      <c r="CL165" s="58"/>
      <c r="CM165" s="58"/>
      <c r="CN165" s="58"/>
      <c r="CO165" s="58"/>
      <c r="CP165" s="58"/>
      <c r="CQ165" s="58"/>
      <c r="CR165" s="58"/>
      <c r="CS165" s="58"/>
      <c r="CT165" s="58"/>
      <c r="CU165" s="58"/>
      <c r="CV165" s="58"/>
      <c r="CW165" s="58"/>
      <c r="CX165" s="58"/>
      <c r="CY165" s="58"/>
      <c r="CZ165" s="58"/>
      <c r="DA165" s="58"/>
      <c r="DB165" s="58"/>
      <c r="DC165" s="58"/>
      <c r="DD165" s="58"/>
      <c r="DE165" s="58"/>
      <c r="DF165" s="58"/>
      <c r="DG165" s="58"/>
      <c r="DH165" s="58"/>
      <c r="DI165" s="58"/>
      <c r="DJ165" s="58"/>
      <c r="DK165" s="58"/>
      <c r="DL165" s="58"/>
      <c r="DM165" s="58"/>
      <c r="DN165" s="58"/>
      <c r="DO165" s="58"/>
      <c r="DP165" s="58"/>
      <c r="DQ165" s="58"/>
      <c r="DR165" s="58"/>
      <c r="DS165" s="58"/>
      <c r="DT165" s="58"/>
      <c r="DU165" s="58"/>
      <c r="DV165" s="58"/>
      <c r="DW165" s="58"/>
      <c r="DX165" s="58"/>
      <c r="DY165" s="58"/>
      <c r="DZ165" s="58"/>
      <c r="EA165" s="58"/>
      <c r="EB165" s="58"/>
      <c r="EC165" s="58"/>
      <c r="ED165" s="58"/>
      <c r="EE165" s="58"/>
      <c r="EF165" s="58"/>
      <c r="EG165" s="58"/>
      <c r="EH165" s="58"/>
      <c r="EI165" s="58"/>
      <c r="EJ165" s="58"/>
      <c r="EK165" s="58"/>
      <c r="EL165" s="58"/>
      <c r="EM165" s="58"/>
      <c r="EN165" s="58"/>
      <c r="EO165" s="58"/>
      <c r="EP165" s="58"/>
      <c r="EQ165" s="58"/>
      <c r="ER165" s="58"/>
      <c r="ES165" s="58"/>
      <c r="ET165" s="58"/>
      <c r="EU165" s="58"/>
      <c r="EV165" s="58"/>
      <c r="EW165" s="58"/>
      <c r="EX165" s="58"/>
      <c r="EY165" s="58"/>
      <c r="EZ165" s="58"/>
      <c r="FA165" s="58"/>
      <c r="FB165" s="58"/>
      <c r="FC165" s="58"/>
      <c r="FD165" s="58"/>
      <c r="FE165" s="58"/>
      <c r="FF165" s="58"/>
      <c r="FG165" s="58"/>
      <c r="FH165" s="58"/>
      <c r="FI165" s="58"/>
      <c r="FJ165" s="58"/>
      <c r="FK165" s="58"/>
      <c r="FL165" s="58"/>
      <c r="FM165" s="58"/>
      <c r="FN165" s="58"/>
      <c r="FO165" s="58"/>
      <c r="FP165" s="58"/>
      <c r="FQ165" s="58"/>
      <c r="FR165" s="58"/>
      <c r="FS165" s="58"/>
      <c r="FT165" s="58"/>
      <c r="FU165" s="58"/>
      <c r="FV165" s="58"/>
      <c r="FW165" s="58"/>
      <c r="FX165" s="58"/>
      <c r="FY165" s="58"/>
      <c r="FZ165" s="58"/>
      <c r="GA165" s="58"/>
      <c r="GB165" s="58"/>
      <c r="GC165" s="58"/>
      <c r="GD165" s="58"/>
      <c r="GE165" s="58"/>
      <c r="GF165" s="58"/>
      <c r="GG165" s="58"/>
      <c r="GH165" s="58"/>
      <c r="GI165" s="58"/>
      <c r="GJ165" s="58"/>
      <c r="GK165" s="58"/>
      <c r="GL165" s="58"/>
      <c r="GM165" s="58"/>
      <c r="GN165" s="58"/>
      <c r="GO165" s="58"/>
      <c r="GP165" s="58"/>
      <c r="GQ165" s="58"/>
      <c r="GR165" s="58"/>
      <c r="GS165" s="58"/>
      <c r="GT165" s="58"/>
      <c r="GU165" s="58"/>
      <c r="GV165" s="58"/>
      <c r="GW165" s="58"/>
      <c r="GX165" s="58"/>
      <c r="GY165" s="58"/>
      <c r="GZ165" s="58"/>
      <c r="HA165" s="58"/>
      <c r="HB165" s="58"/>
      <c r="HC165" s="58"/>
      <c r="HD165" s="58"/>
      <c r="HE165" s="58"/>
      <c r="HF165" s="58"/>
      <c r="HG165" s="58"/>
      <c r="HH165" s="58"/>
      <c r="HI165" s="58"/>
      <c r="HJ165" s="58"/>
      <c r="HK165" s="58"/>
      <c r="HL165" s="58"/>
      <c r="HM165" s="58"/>
      <c r="HN165" s="58"/>
      <c r="HO165" s="58"/>
      <c r="HP165" s="58"/>
      <c r="HQ165" s="58"/>
      <c r="HR165" s="58"/>
      <c r="HS165" s="58"/>
      <c r="HT165" s="58"/>
      <c r="HU165" s="58"/>
      <c r="HV165" s="58"/>
      <c r="HW165" s="58"/>
      <c r="HX165" s="58"/>
      <c r="HY165" s="58"/>
      <c r="HZ165" s="58"/>
      <c r="IA165" s="58"/>
      <c r="IB165" s="58"/>
      <c r="IC165" s="58"/>
      <c r="ID165" s="58"/>
      <c r="IE165" s="58"/>
      <c r="IF165" s="58"/>
      <c r="IG165" s="58"/>
      <c r="IH165" s="58"/>
      <c r="II165" s="58"/>
      <c r="IJ165" s="58"/>
      <c r="IK165" s="58"/>
      <c r="IL165" s="58"/>
      <c r="IM165" s="58"/>
      <c r="IN165" s="58"/>
    </row>
    <row r="166" spans="1:254" s="58" customFormat="1" ht="30">
      <c r="A166" s="61"/>
      <c r="B166" s="85" t="s">
        <v>403</v>
      </c>
      <c r="C166" s="116">
        <f t="shared" ref="C166:H166" si="128">C167+C170+C171+C174</f>
        <v>0</v>
      </c>
      <c r="D166" s="116">
        <f t="shared" si="128"/>
        <v>0</v>
      </c>
      <c r="E166" s="116">
        <f t="shared" si="128"/>
        <v>0</v>
      </c>
      <c r="F166" s="116">
        <f t="shared" si="128"/>
        <v>0</v>
      </c>
      <c r="G166" s="116">
        <f t="shared" si="128"/>
        <v>0</v>
      </c>
      <c r="H166" s="116">
        <f t="shared" si="128"/>
        <v>0</v>
      </c>
      <c r="I166" s="116">
        <f t="shared" ref="I166" si="129">I167+I170+I171+I174</f>
        <v>0</v>
      </c>
      <c r="J166" s="57"/>
      <c r="K166" s="57"/>
      <c r="IO166" s="41"/>
      <c r="IP166" s="41"/>
      <c r="IQ166" s="41"/>
      <c r="IR166" s="41"/>
      <c r="IS166" s="41"/>
      <c r="IT166" s="41"/>
    </row>
    <row r="167" spans="1:254" s="58" customFormat="1">
      <c r="A167" s="61"/>
      <c r="B167" s="86" t="s">
        <v>404</v>
      </c>
      <c r="C167" s="116">
        <f t="shared" ref="C167:H167" si="130">C168+C169</f>
        <v>0</v>
      </c>
      <c r="D167" s="116">
        <f t="shared" si="130"/>
        <v>0</v>
      </c>
      <c r="E167" s="116">
        <f t="shared" si="130"/>
        <v>0</v>
      </c>
      <c r="F167" s="116">
        <f t="shared" si="130"/>
        <v>0</v>
      </c>
      <c r="G167" s="116">
        <f t="shared" si="130"/>
        <v>0</v>
      </c>
      <c r="H167" s="116">
        <f t="shared" si="130"/>
        <v>0</v>
      </c>
      <c r="I167" s="116">
        <f t="shared" ref="I167" si="131">I168+I169</f>
        <v>0</v>
      </c>
      <c r="J167" s="57"/>
      <c r="K167" s="57"/>
      <c r="IO167" s="41"/>
      <c r="IP167" s="41"/>
      <c r="IQ167" s="41"/>
      <c r="IR167" s="41"/>
      <c r="IS167" s="41"/>
      <c r="IT167" s="41"/>
    </row>
    <row r="168" spans="1:254">
      <c r="A168" s="61"/>
      <c r="B168" s="86" t="s">
        <v>368</v>
      </c>
      <c r="C168" s="116"/>
      <c r="D168" s="56"/>
      <c r="E168" s="56"/>
      <c r="F168" s="56"/>
      <c r="G168" s="83"/>
      <c r="H168" s="83"/>
      <c r="I168" s="83"/>
      <c r="J168" s="57"/>
      <c r="K168" s="57"/>
      <c r="L168" s="58"/>
      <c r="M168" s="58"/>
      <c r="N168" s="58"/>
      <c r="O168" s="58"/>
      <c r="P168" s="58"/>
      <c r="Q168" s="58"/>
      <c r="R168" s="58"/>
      <c r="S168" s="58"/>
      <c r="T168" s="58"/>
      <c r="U168" s="58"/>
      <c r="V168" s="58"/>
      <c r="W168" s="58"/>
      <c r="X168" s="58"/>
      <c r="Y168" s="58"/>
      <c r="Z168" s="58"/>
      <c r="AA168" s="58"/>
      <c r="AB168" s="58"/>
      <c r="AC168" s="58"/>
      <c r="AD168" s="58"/>
      <c r="AE168" s="58"/>
      <c r="AF168" s="58"/>
      <c r="AG168" s="58"/>
      <c r="AH168" s="58"/>
      <c r="AI168" s="58"/>
      <c r="AJ168" s="58"/>
      <c r="AK168" s="58"/>
      <c r="AL168" s="58"/>
      <c r="AM168" s="58"/>
      <c r="AN168" s="58"/>
      <c r="AO168" s="58"/>
      <c r="AP168" s="58"/>
      <c r="AQ168" s="58"/>
      <c r="AR168" s="58"/>
      <c r="AS168" s="58"/>
      <c r="AT168" s="58"/>
      <c r="AU168" s="58"/>
      <c r="AV168" s="58"/>
      <c r="AW168" s="58"/>
      <c r="AX168" s="58"/>
      <c r="AY168" s="58"/>
      <c r="AZ168" s="58"/>
      <c r="BA168" s="58"/>
      <c r="BB168" s="58"/>
      <c r="BC168" s="58"/>
      <c r="BD168" s="58"/>
      <c r="BE168" s="58"/>
      <c r="BF168" s="58"/>
      <c r="BG168" s="58"/>
      <c r="BH168" s="58"/>
      <c r="BI168" s="58"/>
      <c r="BJ168" s="58"/>
      <c r="BK168" s="58"/>
      <c r="BL168" s="58"/>
      <c r="BM168" s="58"/>
      <c r="BN168" s="58"/>
      <c r="BO168" s="58"/>
      <c r="BP168" s="58"/>
      <c r="BQ168" s="58"/>
      <c r="BR168" s="58"/>
      <c r="BS168" s="58"/>
      <c r="BT168" s="58"/>
      <c r="BU168" s="58"/>
      <c r="BV168" s="58"/>
      <c r="BW168" s="58"/>
      <c r="BX168" s="58"/>
      <c r="BY168" s="58"/>
      <c r="BZ168" s="58"/>
      <c r="CA168" s="58"/>
      <c r="CB168" s="58"/>
      <c r="CC168" s="58"/>
      <c r="CD168" s="58"/>
      <c r="CE168" s="58"/>
      <c r="CF168" s="58"/>
      <c r="CG168" s="58"/>
      <c r="CH168" s="58"/>
      <c r="CI168" s="58"/>
      <c r="CJ168" s="58"/>
      <c r="CK168" s="58"/>
      <c r="CL168" s="58"/>
      <c r="CM168" s="58"/>
      <c r="CN168" s="58"/>
      <c r="CO168" s="58"/>
      <c r="CP168" s="58"/>
      <c r="CQ168" s="58"/>
      <c r="CR168" s="58"/>
      <c r="CS168" s="58"/>
      <c r="CT168" s="58"/>
      <c r="CU168" s="58"/>
      <c r="CV168" s="58"/>
      <c r="CW168" s="58"/>
      <c r="CX168" s="58"/>
      <c r="CY168" s="58"/>
      <c r="CZ168" s="58"/>
      <c r="DA168" s="58"/>
      <c r="DB168" s="58"/>
      <c r="DC168" s="58"/>
      <c r="DD168" s="58"/>
      <c r="DE168" s="58"/>
      <c r="DF168" s="58"/>
      <c r="DG168" s="58"/>
      <c r="DH168" s="58"/>
      <c r="DI168" s="58"/>
      <c r="DJ168" s="58"/>
      <c r="DK168" s="58"/>
      <c r="DL168" s="58"/>
      <c r="DM168" s="58"/>
      <c r="DN168" s="58"/>
      <c r="DO168" s="58"/>
      <c r="DP168" s="58"/>
      <c r="DQ168" s="58"/>
      <c r="DR168" s="58"/>
      <c r="DS168" s="58"/>
      <c r="DT168" s="58"/>
      <c r="DU168" s="58"/>
      <c r="DV168" s="58"/>
      <c r="DW168" s="58"/>
      <c r="DX168" s="58"/>
      <c r="DY168" s="58"/>
      <c r="DZ168" s="58"/>
      <c r="EA168" s="58"/>
      <c r="EB168" s="58"/>
      <c r="EC168" s="58"/>
      <c r="ED168" s="58"/>
      <c r="EE168" s="58"/>
      <c r="EF168" s="58"/>
      <c r="EG168" s="58"/>
      <c r="EH168" s="58"/>
      <c r="EI168" s="58"/>
      <c r="EJ168" s="58"/>
      <c r="EK168" s="58"/>
      <c r="EL168" s="58"/>
      <c r="EM168" s="58"/>
      <c r="EN168" s="58"/>
      <c r="EO168" s="58"/>
      <c r="EP168" s="58"/>
      <c r="EQ168" s="58"/>
      <c r="ER168" s="58"/>
      <c r="ES168" s="58"/>
      <c r="ET168" s="58"/>
      <c r="EU168" s="58"/>
      <c r="EV168" s="58"/>
      <c r="EW168" s="58"/>
      <c r="EX168" s="58"/>
      <c r="EY168" s="58"/>
      <c r="EZ168" s="58"/>
      <c r="FA168" s="58"/>
      <c r="FB168" s="58"/>
      <c r="FC168" s="58"/>
      <c r="FD168" s="58"/>
      <c r="FE168" s="58"/>
      <c r="FF168" s="58"/>
      <c r="FG168" s="58"/>
      <c r="FH168" s="58"/>
      <c r="FI168" s="58"/>
      <c r="FJ168" s="58"/>
      <c r="FK168" s="58"/>
      <c r="FL168" s="58"/>
      <c r="FM168" s="58"/>
      <c r="FN168" s="58"/>
      <c r="FO168" s="58"/>
      <c r="FP168" s="58"/>
      <c r="FQ168" s="58"/>
      <c r="FR168" s="58"/>
      <c r="FS168" s="58"/>
      <c r="FT168" s="58"/>
      <c r="FU168" s="58"/>
      <c r="FV168" s="58"/>
      <c r="FW168" s="58"/>
      <c r="FX168" s="58"/>
      <c r="FY168" s="58"/>
      <c r="FZ168" s="58"/>
      <c r="GA168" s="58"/>
      <c r="GB168" s="58"/>
      <c r="GC168" s="58"/>
      <c r="GD168" s="58"/>
      <c r="GE168" s="58"/>
      <c r="GF168" s="58"/>
      <c r="GG168" s="58"/>
      <c r="GH168" s="58"/>
      <c r="GI168" s="58"/>
      <c r="GJ168" s="58"/>
      <c r="GK168" s="58"/>
      <c r="GL168" s="58"/>
      <c r="GM168" s="58"/>
      <c r="GN168" s="58"/>
      <c r="GO168" s="58"/>
      <c r="GP168" s="58"/>
      <c r="GQ168" s="58"/>
      <c r="GR168" s="58"/>
      <c r="GS168" s="58"/>
      <c r="GT168" s="58"/>
      <c r="GU168" s="58"/>
      <c r="GV168" s="58"/>
      <c r="GW168" s="58"/>
      <c r="GX168" s="58"/>
      <c r="GY168" s="58"/>
      <c r="GZ168" s="58"/>
      <c r="HA168" s="58"/>
      <c r="HB168" s="58"/>
      <c r="HC168" s="58"/>
      <c r="HD168" s="58"/>
      <c r="HE168" s="58"/>
      <c r="HF168" s="58"/>
      <c r="HG168" s="58"/>
      <c r="HH168" s="58"/>
      <c r="HI168" s="58"/>
      <c r="HJ168" s="58"/>
      <c r="HK168" s="58"/>
      <c r="HL168" s="58"/>
      <c r="HM168" s="58"/>
      <c r="HN168" s="58"/>
      <c r="HO168" s="58"/>
      <c r="HP168" s="58"/>
      <c r="HQ168" s="58"/>
      <c r="HR168" s="58"/>
      <c r="HS168" s="58"/>
      <c r="HT168" s="58"/>
      <c r="HU168" s="58"/>
      <c r="HV168" s="58"/>
      <c r="HW168" s="58"/>
      <c r="HX168" s="58"/>
      <c r="HY168" s="58"/>
      <c r="HZ168" s="58"/>
      <c r="IA168" s="58"/>
      <c r="IB168" s="58"/>
      <c r="IC168" s="58"/>
      <c r="ID168" s="58"/>
      <c r="IE168" s="58"/>
      <c r="IF168" s="58"/>
      <c r="IG168" s="58"/>
      <c r="IH168" s="58"/>
      <c r="II168" s="58"/>
      <c r="IJ168" s="58"/>
      <c r="IK168" s="58"/>
      <c r="IL168" s="58"/>
      <c r="IM168" s="58"/>
      <c r="IN168" s="58"/>
      <c r="IO168" s="58"/>
      <c r="IP168" s="58"/>
      <c r="IQ168" s="58"/>
      <c r="IR168" s="58"/>
      <c r="IS168" s="58"/>
      <c r="IT168" s="58"/>
    </row>
    <row r="169" spans="1:254" ht="60">
      <c r="A169" s="54"/>
      <c r="B169" s="86" t="s">
        <v>370</v>
      </c>
      <c r="C169" s="116"/>
      <c r="D169" s="56"/>
      <c r="E169" s="56"/>
      <c r="F169" s="56"/>
      <c r="G169" s="83"/>
      <c r="H169" s="83"/>
      <c r="I169" s="83"/>
      <c r="J169" s="57"/>
      <c r="K169" s="57"/>
      <c r="L169" s="58"/>
      <c r="M169" s="58"/>
      <c r="N169" s="58"/>
      <c r="O169" s="58"/>
      <c r="P169" s="58"/>
      <c r="Q169" s="58"/>
      <c r="R169" s="58"/>
      <c r="S169" s="58"/>
      <c r="T169" s="58"/>
      <c r="U169" s="58"/>
      <c r="V169" s="58"/>
      <c r="W169" s="58"/>
      <c r="X169" s="58"/>
      <c r="Y169" s="58"/>
      <c r="Z169" s="58"/>
      <c r="AA169" s="58"/>
      <c r="AB169" s="58"/>
      <c r="AC169" s="58"/>
      <c r="AD169" s="58"/>
      <c r="AE169" s="58"/>
      <c r="AF169" s="58"/>
      <c r="AG169" s="58"/>
      <c r="AH169" s="58"/>
      <c r="AI169" s="58"/>
      <c r="AJ169" s="58"/>
      <c r="AK169" s="58"/>
      <c r="AL169" s="58"/>
      <c r="AM169" s="58"/>
      <c r="AN169" s="58"/>
      <c r="AO169" s="58"/>
      <c r="AP169" s="58"/>
      <c r="AQ169" s="58"/>
      <c r="AR169" s="58"/>
      <c r="AS169" s="58"/>
      <c r="AT169" s="58"/>
      <c r="AU169" s="58"/>
      <c r="AV169" s="58"/>
      <c r="AW169" s="58"/>
      <c r="AX169" s="58"/>
      <c r="AY169" s="58"/>
      <c r="AZ169" s="58"/>
      <c r="BA169" s="58"/>
      <c r="BB169" s="58"/>
      <c r="BC169" s="58"/>
      <c r="BD169" s="58"/>
      <c r="BE169" s="58"/>
      <c r="BF169" s="58"/>
      <c r="BG169" s="58"/>
      <c r="BH169" s="58"/>
      <c r="BI169" s="58"/>
      <c r="BJ169" s="58"/>
      <c r="BK169" s="58"/>
      <c r="BL169" s="58"/>
      <c r="BM169" s="58"/>
      <c r="BN169" s="58"/>
      <c r="BO169" s="58"/>
      <c r="BP169" s="58"/>
      <c r="BQ169" s="58"/>
      <c r="BR169" s="58"/>
      <c r="BS169" s="58"/>
      <c r="BT169" s="58"/>
      <c r="BU169" s="58"/>
      <c r="BV169" s="58"/>
      <c r="BW169" s="58"/>
      <c r="BX169" s="58"/>
      <c r="BY169" s="58"/>
      <c r="BZ169" s="58"/>
      <c r="CA169" s="58"/>
      <c r="CB169" s="58"/>
      <c r="CC169" s="58"/>
      <c r="CD169" s="58"/>
      <c r="CE169" s="58"/>
      <c r="CF169" s="58"/>
      <c r="CG169" s="58"/>
      <c r="CH169" s="58"/>
      <c r="CI169" s="58"/>
      <c r="CJ169" s="58"/>
      <c r="CK169" s="58"/>
      <c r="CL169" s="58"/>
      <c r="CM169" s="58"/>
      <c r="CN169" s="58"/>
      <c r="CO169" s="58"/>
      <c r="CP169" s="58"/>
      <c r="CQ169" s="58"/>
      <c r="CR169" s="58"/>
      <c r="CS169" s="58"/>
      <c r="CT169" s="58"/>
      <c r="CU169" s="58"/>
      <c r="CV169" s="58"/>
      <c r="CW169" s="58"/>
      <c r="CX169" s="58"/>
      <c r="CY169" s="58"/>
      <c r="CZ169" s="58"/>
      <c r="DA169" s="58"/>
      <c r="DB169" s="58"/>
      <c r="DC169" s="58"/>
      <c r="DD169" s="58"/>
      <c r="DE169" s="58"/>
      <c r="DF169" s="58"/>
      <c r="DG169" s="58"/>
      <c r="DH169" s="58"/>
      <c r="DI169" s="58"/>
      <c r="DJ169" s="58"/>
      <c r="DK169" s="58"/>
      <c r="DL169" s="58"/>
      <c r="DM169" s="58"/>
      <c r="DN169" s="58"/>
      <c r="DO169" s="58"/>
      <c r="DP169" s="58"/>
      <c r="DQ169" s="58"/>
      <c r="DR169" s="58"/>
      <c r="DS169" s="58"/>
      <c r="DT169" s="58"/>
      <c r="DU169" s="58"/>
      <c r="DV169" s="58"/>
      <c r="DW169" s="58"/>
      <c r="DX169" s="58"/>
      <c r="DY169" s="58"/>
      <c r="DZ169" s="58"/>
      <c r="EA169" s="58"/>
      <c r="EB169" s="58"/>
      <c r="EC169" s="58"/>
      <c r="ED169" s="58"/>
      <c r="EE169" s="58"/>
      <c r="EF169" s="58"/>
      <c r="EG169" s="58"/>
      <c r="EH169" s="58"/>
      <c r="EI169" s="58"/>
      <c r="EJ169" s="58"/>
      <c r="EK169" s="58"/>
      <c r="EL169" s="58"/>
      <c r="EM169" s="58"/>
      <c r="EN169" s="58"/>
      <c r="EO169" s="58"/>
      <c r="EP169" s="58"/>
      <c r="EQ169" s="58"/>
      <c r="ER169" s="58"/>
      <c r="ES169" s="58"/>
      <c r="ET169" s="58"/>
      <c r="EU169" s="58"/>
      <c r="EV169" s="58"/>
      <c r="EW169" s="58"/>
      <c r="EX169" s="58"/>
      <c r="EY169" s="58"/>
      <c r="EZ169" s="58"/>
      <c r="FA169" s="58"/>
      <c r="FB169" s="58"/>
      <c r="FC169" s="58"/>
      <c r="FD169" s="58"/>
      <c r="FE169" s="58"/>
      <c r="FF169" s="58"/>
      <c r="FG169" s="58"/>
      <c r="FH169" s="58"/>
      <c r="FI169" s="58"/>
      <c r="FJ169" s="58"/>
      <c r="FK169" s="58"/>
      <c r="FL169" s="58"/>
      <c r="FM169" s="58"/>
      <c r="FN169" s="58"/>
      <c r="FO169" s="58"/>
      <c r="FP169" s="58"/>
      <c r="FQ169" s="58"/>
      <c r="FR169" s="58"/>
      <c r="FS169" s="58"/>
      <c r="FT169" s="58"/>
      <c r="FU169" s="58"/>
      <c r="FV169" s="58"/>
      <c r="FW169" s="58"/>
      <c r="FX169" s="58"/>
      <c r="FY169" s="58"/>
      <c r="FZ169" s="58"/>
      <c r="GA169" s="58"/>
      <c r="GB169" s="58"/>
      <c r="GC169" s="58"/>
      <c r="GD169" s="58"/>
      <c r="GE169" s="58"/>
      <c r="GF169" s="58"/>
      <c r="GG169" s="58"/>
      <c r="GH169" s="58"/>
      <c r="GI169" s="58"/>
      <c r="GJ169" s="58"/>
      <c r="GK169" s="58"/>
      <c r="GL169" s="58"/>
      <c r="GM169" s="58"/>
      <c r="GN169" s="58"/>
      <c r="GO169" s="58"/>
      <c r="GP169" s="58"/>
      <c r="GQ169" s="58"/>
      <c r="GR169" s="58"/>
      <c r="GS169" s="58"/>
      <c r="GT169" s="58"/>
      <c r="GU169" s="58"/>
      <c r="GV169" s="58"/>
      <c r="GW169" s="58"/>
      <c r="GX169" s="58"/>
      <c r="GY169" s="58"/>
      <c r="GZ169" s="58"/>
      <c r="HA169" s="58"/>
      <c r="HB169" s="58"/>
      <c r="HC169" s="58"/>
      <c r="HD169" s="58"/>
      <c r="HE169" s="58"/>
      <c r="HF169" s="58"/>
      <c r="HG169" s="58"/>
      <c r="HH169" s="58"/>
      <c r="HI169" s="58"/>
      <c r="HJ169" s="58"/>
      <c r="HK169" s="58"/>
      <c r="HL169" s="58"/>
      <c r="HM169" s="58"/>
      <c r="HN169" s="58"/>
      <c r="HO169" s="58"/>
      <c r="HP169" s="58"/>
      <c r="HQ169" s="58"/>
      <c r="HR169" s="58"/>
      <c r="HS169" s="58"/>
      <c r="HT169" s="58"/>
      <c r="HU169" s="58"/>
      <c r="HV169" s="58"/>
      <c r="HW169" s="58"/>
      <c r="HX169" s="58"/>
      <c r="HY169" s="58"/>
      <c r="HZ169" s="58"/>
      <c r="IA169" s="58"/>
      <c r="IB169" s="58"/>
      <c r="IC169" s="58"/>
      <c r="ID169" s="58"/>
      <c r="IE169" s="58"/>
      <c r="IF169" s="58"/>
      <c r="IG169" s="58"/>
      <c r="IH169" s="58"/>
      <c r="II169" s="58"/>
      <c r="IJ169" s="58"/>
      <c r="IK169" s="58"/>
      <c r="IL169" s="58"/>
      <c r="IM169" s="58"/>
      <c r="IN169" s="58"/>
      <c r="IO169" s="58"/>
      <c r="IP169" s="58"/>
      <c r="IQ169" s="58"/>
      <c r="IR169" s="58"/>
      <c r="IS169" s="58"/>
      <c r="IT169" s="58"/>
    </row>
    <row r="170" spans="1:254" ht="30">
      <c r="A170" s="54"/>
      <c r="B170" s="86" t="s">
        <v>405</v>
      </c>
      <c r="C170" s="116"/>
      <c r="D170" s="56"/>
      <c r="E170" s="56"/>
      <c r="F170" s="56"/>
      <c r="G170" s="83"/>
      <c r="H170" s="83"/>
      <c r="I170" s="83"/>
      <c r="J170" s="57"/>
      <c r="K170" s="57"/>
      <c r="L170" s="58"/>
      <c r="M170" s="58"/>
      <c r="N170" s="58"/>
      <c r="O170" s="58"/>
      <c r="P170" s="58"/>
      <c r="Q170" s="58"/>
      <c r="R170" s="58"/>
      <c r="S170" s="58"/>
      <c r="T170" s="58"/>
      <c r="U170" s="58"/>
      <c r="V170" s="58"/>
      <c r="W170" s="58"/>
      <c r="X170" s="58"/>
      <c r="Y170" s="58"/>
      <c r="Z170" s="58"/>
      <c r="AA170" s="58"/>
      <c r="AB170" s="58"/>
      <c r="AC170" s="58"/>
      <c r="AD170" s="58"/>
      <c r="AE170" s="58"/>
      <c r="AF170" s="58"/>
      <c r="AG170" s="58"/>
      <c r="AH170" s="58"/>
      <c r="AI170" s="58"/>
      <c r="AJ170" s="58"/>
      <c r="AK170" s="58"/>
      <c r="AL170" s="58"/>
      <c r="AM170" s="58"/>
      <c r="AN170" s="58"/>
      <c r="AO170" s="58"/>
      <c r="AP170" s="58"/>
      <c r="AQ170" s="58"/>
      <c r="AR170" s="58"/>
      <c r="AS170" s="58"/>
      <c r="AT170" s="58"/>
      <c r="AU170" s="58"/>
      <c r="AV170" s="58"/>
      <c r="AW170" s="58"/>
      <c r="AX170" s="58"/>
      <c r="AY170" s="58"/>
      <c r="AZ170" s="58"/>
      <c r="BA170" s="58"/>
      <c r="BB170" s="58"/>
      <c r="BC170" s="58"/>
      <c r="BD170" s="58"/>
      <c r="BE170" s="58"/>
      <c r="BF170" s="58"/>
      <c r="BG170" s="58"/>
      <c r="BH170" s="58"/>
      <c r="BI170" s="58"/>
      <c r="BJ170" s="58"/>
      <c r="BK170" s="58"/>
      <c r="BL170" s="58"/>
      <c r="BM170" s="58"/>
      <c r="BN170" s="58"/>
      <c r="BO170" s="58"/>
      <c r="BP170" s="58"/>
      <c r="BQ170" s="58"/>
      <c r="BR170" s="58"/>
      <c r="BS170" s="58"/>
      <c r="BT170" s="58"/>
      <c r="BU170" s="58"/>
      <c r="BV170" s="58"/>
      <c r="BW170" s="58"/>
      <c r="BX170" s="58"/>
      <c r="BY170" s="58"/>
      <c r="BZ170" s="58"/>
      <c r="CA170" s="58"/>
      <c r="CB170" s="58"/>
      <c r="CC170" s="58"/>
      <c r="CD170" s="58"/>
      <c r="CE170" s="58"/>
      <c r="CF170" s="58"/>
      <c r="CG170" s="58"/>
      <c r="CH170" s="58"/>
      <c r="CI170" s="58"/>
      <c r="CJ170" s="58"/>
      <c r="CK170" s="58"/>
      <c r="CL170" s="58"/>
      <c r="CM170" s="58"/>
      <c r="CN170" s="58"/>
      <c r="CO170" s="58"/>
      <c r="CP170" s="58"/>
      <c r="CQ170" s="58"/>
      <c r="CR170" s="58"/>
      <c r="CS170" s="58"/>
      <c r="CT170" s="58"/>
      <c r="CU170" s="58"/>
      <c r="CV170" s="58"/>
      <c r="CW170" s="58"/>
      <c r="CX170" s="58"/>
      <c r="CY170" s="58"/>
      <c r="CZ170" s="58"/>
      <c r="DA170" s="58"/>
      <c r="DB170" s="58"/>
      <c r="DC170" s="58"/>
      <c r="DD170" s="58"/>
      <c r="DE170" s="58"/>
      <c r="DF170" s="58"/>
      <c r="DG170" s="58"/>
      <c r="DH170" s="58"/>
      <c r="DI170" s="58"/>
      <c r="DJ170" s="58"/>
      <c r="DK170" s="58"/>
      <c r="DL170" s="58"/>
      <c r="DM170" s="58"/>
      <c r="DN170" s="58"/>
      <c r="DO170" s="58"/>
      <c r="DP170" s="58"/>
      <c r="DQ170" s="58"/>
      <c r="DR170" s="58"/>
      <c r="DS170" s="58"/>
      <c r="DT170" s="58"/>
      <c r="DU170" s="58"/>
      <c r="DV170" s="58"/>
      <c r="DW170" s="58"/>
      <c r="DX170" s="58"/>
      <c r="DY170" s="58"/>
      <c r="DZ170" s="58"/>
      <c r="EA170" s="58"/>
      <c r="EB170" s="58"/>
      <c r="EC170" s="58"/>
      <c r="ED170" s="58"/>
      <c r="EE170" s="58"/>
      <c r="EF170" s="58"/>
      <c r="EG170" s="58"/>
      <c r="EH170" s="58"/>
      <c r="EI170" s="58"/>
      <c r="EJ170" s="58"/>
      <c r="EK170" s="58"/>
      <c r="EL170" s="58"/>
      <c r="EM170" s="58"/>
      <c r="EN170" s="58"/>
      <c r="EO170" s="58"/>
      <c r="EP170" s="58"/>
      <c r="EQ170" s="58"/>
      <c r="ER170" s="58"/>
      <c r="ES170" s="58"/>
      <c r="ET170" s="58"/>
      <c r="EU170" s="58"/>
      <c r="EV170" s="58"/>
      <c r="EW170" s="58"/>
      <c r="EX170" s="58"/>
      <c r="EY170" s="58"/>
      <c r="EZ170" s="58"/>
      <c r="FA170" s="58"/>
      <c r="FB170" s="58"/>
      <c r="FC170" s="58"/>
      <c r="FD170" s="58"/>
      <c r="FE170" s="58"/>
      <c r="FF170" s="58"/>
      <c r="FG170" s="58"/>
      <c r="FH170" s="58"/>
      <c r="FI170" s="58"/>
      <c r="FJ170" s="58"/>
      <c r="FK170" s="58"/>
      <c r="FL170" s="58"/>
      <c r="FM170" s="58"/>
      <c r="FN170" s="58"/>
      <c r="FO170" s="58"/>
      <c r="FP170" s="58"/>
      <c r="FQ170" s="58"/>
      <c r="FR170" s="58"/>
      <c r="FS170" s="58"/>
      <c r="FT170" s="58"/>
      <c r="FU170" s="58"/>
      <c r="FV170" s="58"/>
      <c r="FW170" s="58"/>
      <c r="FX170" s="58"/>
      <c r="FY170" s="58"/>
      <c r="FZ170" s="58"/>
      <c r="GA170" s="58"/>
      <c r="GB170" s="58"/>
      <c r="GC170" s="58"/>
      <c r="GD170" s="58"/>
      <c r="GE170" s="58"/>
      <c r="GF170" s="58"/>
      <c r="GG170" s="58"/>
      <c r="GH170" s="58"/>
      <c r="GI170" s="58"/>
      <c r="GJ170" s="58"/>
      <c r="GK170" s="58"/>
      <c r="GL170" s="58"/>
      <c r="GM170" s="58"/>
      <c r="GN170" s="58"/>
      <c r="GO170" s="58"/>
      <c r="GP170" s="58"/>
      <c r="GQ170" s="58"/>
      <c r="GR170" s="58"/>
      <c r="GS170" s="58"/>
      <c r="GT170" s="58"/>
      <c r="GU170" s="58"/>
      <c r="GV170" s="58"/>
      <c r="GW170" s="58"/>
      <c r="GX170" s="58"/>
      <c r="GY170" s="58"/>
      <c r="GZ170" s="58"/>
      <c r="HA170" s="58"/>
      <c r="HB170" s="58"/>
      <c r="HC170" s="58"/>
      <c r="HD170" s="58"/>
      <c r="HE170" s="58"/>
      <c r="HF170" s="58"/>
      <c r="HG170" s="58"/>
      <c r="HH170" s="58"/>
      <c r="HI170" s="58"/>
      <c r="HJ170" s="58"/>
      <c r="HK170" s="58"/>
      <c r="HL170" s="58"/>
      <c r="HM170" s="58"/>
      <c r="HN170" s="58"/>
      <c r="HO170" s="58"/>
      <c r="HP170" s="58"/>
      <c r="HQ170" s="58"/>
      <c r="HR170" s="58"/>
      <c r="HS170" s="58"/>
      <c r="HT170" s="58"/>
      <c r="HU170" s="58"/>
      <c r="HV170" s="58"/>
      <c r="HW170" s="58"/>
      <c r="HX170" s="58"/>
      <c r="HY170" s="58"/>
      <c r="HZ170" s="58"/>
      <c r="IA170" s="58"/>
      <c r="IB170" s="58"/>
      <c r="IC170" s="58"/>
      <c r="ID170" s="58"/>
      <c r="IE170" s="58"/>
      <c r="IF170" s="58"/>
      <c r="IG170" s="58"/>
      <c r="IH170" s="58"/>
      <c r="II170" s="58"/>
      <c r="IJ170" s="58"/>
      <c r="IK170" s="58"/>
      <c r="IL170" s="58"/>
      <c r="IM170" s="58"/>
      <c r="IN170" s="58"/>
    </row>
    <row r="171" spans="1:254" ht="30">
      <c r="A171" s="54"/>
      <c r="B171" s="86" t="s">
        <v>406</v>
      </c>
      <c r="C171" s="116">
        <f t="shared" ref="C171:H171" si="132">C172+C173</f>
        <v>0</v>
      </c>
      <c r="D171" s="116">
        <f t="shared" si="132"/>
        <v>0</v>
      </c>
      <c r="E171" s="116">
        <f t="shared" si="132"/>
        <v>0</v>
      </c>
      <c r="F171" s="116">
        <f t="shared" si="132"/>
        <v>0</v>
      </c>
      <c r="G171" s="116">
        <f t="shared" si="132"/>
        <v>0</v>
      </c>
      <c r="H171" s="116">
        <f t="shared" si="132"/>
        <v>0</v>
      </c>
      <c r="I171" s="116">
        <f t="shared" ref="I171" si="133">I172+I173</f>
        <v>0</v>
      </c>
      <c r="J171" s="57"/>
      <c r="K171" s="57"/>
      <c r="L171" s="58"/>
      <c r="M171" s="58"/>
      <c r="N171" s="58"/>
      <c r="O171" s="58"/>
      <c r="P171" s="58"/>
      <c r="Q171" s="58"/>
      <c r="R171" s="58"/>
      <c r="S171" s="58"/>
      <c r="T171" s="58"/>
      <c r="U171" s="58"/>
      <c r="V171" s="58"/>
      <c r="W171" s="58"/>
      <c r="X171" s="58"/>
      <c r="Y171" s="58"/>
      <c r="Z171" s="58"/>
      <c r="AA171" s="58"/>
      <c r="AB171" s="58"/>
      <c r="AC171" s="58"/>
      <c r="AD171" s="58"/>
      <c r="AE171" s="58"/>
      <c r="AF171" s="58"/>
      <c r="AG171" s="58"/>
      <c r="AH171" s="58"/>
      <c r="AI171" s="58"/>
      <c r="AJ171" s="58"/>
      <c r="AK171" s="58"/>
      <c r="AL171" s="58"/>
      <c r="AM171" s="58"/>
      <c r="AN171" s="58"/>
      <c r="AO171" s="58"/>
      <c r="AP171" s="58"/>
      <c r="AQ171" s="58"/>
      <c r="AR171" s="58"/>
      <c r="AS171" s="58"/>
      <c r="AT171" s="58"/>
      <c r="AU171" s="58"/>
      <c r="AV171" s="58"/>
      <c r="AW171" s="58"/>
      <c r="AX171" s="58"/>
      <c r="AY171" s="58"/>
      <c r="AZ171" s="58"/>
      <c r="BA171" s="58"/>
      <c r="BB171" s="58"/>
      <c r="BC171" s="58"/>
      <c r="BD171" s="58"/>
      <c r="BE171" s="58"/>
      <c r="BF171" s="58"/>
      <c r="BG171" s="58"/>
      <c r="BH171" s="58"/>
      <c r="BI171" s="58"/>
      <c r="BJ171" s="58"/>
      <c r="BK171" s="58"/>
      <c r="BL171" s="58"/>
      <c r="BM171" s="58"/>
      <c r="BN171" s="58"/>
      <c r="BO171" s="58"/>
      <c r="BP171" s="58"/>
      <c r="BQ171" s="58"/>
      <c r="BR171" s="58"/>
      <c r="BS171" s="58"/>
      <c r="BT171" s="58"/>
      <c r="BU171" s="58"/>
      <c r="BV171" s="58"/>
      <c r="BW171" s="58"/>
      <c r="BX171" s="58"/>
      <c r="BY171" s="58"/>
      <c r="BZ171" s="58"/>
      <c r="CA171" s="58"/>
      <c r="CB171" s="58"/>
      <c r="CC171" s="58"/>
      <c r="CD171" s="58"/>
      <c r="CE171" s="58"/>
      <c r="CF171" s="58"/>
      <c r="CG171" s="58"/>
      <c r="CH171" s="58"/>
      <c r="CI171" s="58"/>
      <c r="CJ171" s="58"/>
      <c r="CK171" s="58"/>
      <c r="CL171" s="58"/>
      <c r="CM171" s="58"/>
      <c r="CN171" s="58"/>
      <c r="CO171" s="58"/>
      <c r="CP171" s="58"/>
      <c r="CQ171" s="58"/>
      <c r="CR171" s="58"/>
      <c r="CS171" s="58"/>
      <c r="CT171" s="58"/>
      <c r="CU171" s="58"/>
      <c r="CV171" s="58"/>
      <c r="CW171" s="58"/>
      <c r="CX171" s="58"/>
      <c r="CY171" s="58"/>
      <c r="CZ171" s="58"/>
      <c r="DA171" s="58"/>
      <c r="DB171" s="58"/>
      <c r="DC171" s="58"/>
      <c r="DD171" s="58"/>
      <c r="DE171" s="58"/>
      <c r="DF171" s="58"/>
      <c r="DG171" s="58"/>
      <c r="DH171" s="58"/>
      <c r="DI171" s="58"/>
      <c r="DJ171" s="58"/>
      <c r="DK171" s="58"/>
      <c r="DL171" s="58"/>
      <c r="DM171" s="58"/>
      <c r="DN171" s="58"/>
      <c r="DO171" s="58"/>
      <c r="DP171" s="58"/>
      <c r="DQ171" s="58"/>
      <c r="DR171" s="58"/>
      <c r="DS171" s="58"/>
      <c r="DT171" s="58"/>
      <c r="DU171" s="58"/>
      <c r="DV171" s="58"/>
      <c r="DW171" s="58"/>
      <c r="DX171" s="58"/>
      <c r="DY171" s="58"/>
      <c r="DZ171" s="58"/>
      <c r="EA171" s="58"/>
      <c r="EB171" s="58"/>
      <c r="EC171" s="58"/>
      <c r="ED171" s="58"/>
      <c r="EE171" s="58"/>
      <c r="EF171" s="58"/>
      <c r="EG171" s="58"/>
      <c r="EH171" s="58"/>
      <c r="EI171" s="58"/>
      <c r="EJ171" s="58"/>
      <c r="EK171" s="58"/>
      <c r="EL171" s="58"/>
      <c r="EM171" s="58"/>
      <c r="EN171" s="58"/>
      <c r="EO171" s="58"/>
      <c r="EP171" s="58"/>
      <c r="EQ171" s="58"/>
      <c r="ER171" s="58"/>
      <c r="ES171" s="58"/>
      <c r="ET171" s="58"/>
      <c r="EU171" s="58"/>
      <c r="EV171" s="58"/>
      <c r="EW171" s="58"/>
      <c r="EX171" s="58"/>
      <c r="EY171" s="58"/>
      <c r="EZ171" s="58"/>
      <c r="FA171" s="58"/>
      <c r="FB171" s="58"/>
      <c r="FC171" s="58"/>
      <c r="FD171" s="58"/>
      <c r="FE171" s="58"/>
      <c r="FF171" s="58"/>
      <c r="FG171" s="58"/>
      <c r="FH171" s="58"/>
      <c r="FI171" s="58"/>
      <c r="FJ171" s="58"/>
      <c r="FK171" s="58"/>
      <c r="FL171" s="58"/>
      <c r="FM171" s="58"/>
      <c r="FN171" s="58"/>
      <c r="FO171" s="58"/>
      <c r="FP171" s="58"/>
      <c r="FQ171" s="58"/>
      <c r="FR171" s="58"/>
      <c r="FS171" s="58"/>
      <c r="FT171" s="58"/>
      <c r="FU171" s="58"/>
      <c r="FV171" s="58"/>
      <c r="FW171" s="58"/>
      <c r="FX171" s="58"/>
      <c r="FY171" s="58"/>
      <c r="FZ171" s="58"/>
      <c r="GA171" s="58"/>
      <c r="GB171" s="58"/>
      <c r="GC171" s="58"/>
      <c r="GD171" s="58"/>
      <c r="GE171" s="58"/>
      <c r="GF171" s="58"/>
      <c r="GG171" s="58"/>
      <c r="GH171" s="58"/>
      <c r="GI171" s="58"/>
      <c r="GJ171" s="58"/>
      <c r="GK171" s="58"/>
      <c r="GL171" s="58"/>
      <c r="GM171" s="58"/>
      <c r="GN171" s="58"/>
      <c r="GO171" s="58"/>
      <c r="GP171" s="58"/>
      <c r="GQ171" s="58"/>
      <c r="GR171" s="58"/>
      <c r="GS171" s="58"/>
      <c r="GT171" s="58"/>
      <c r="GU171" s="58"/>
      <c r="GV171" s="58"/>
      <c r="GW171" s="58"/>
      <c r="GX171" s="58"/>
      <c r="GY171" s="58"/>
      <c r="GZ171" s="58"/>
      <c r="HA171" s="58"/>
      <c r="HB171" s="58"/>
      <c r="HC171" s="58"/>
      <c r="HD171" s="58"/>
      <c r="HE171" s="58"/>
      <c r="HF171" s="58"/>
      <c r="HG171" s="58"/>
      <c r="HH171" s="58"/>
      <c r="HI171" s="58"/>
      <c r="HJ171" s="58"/>
      <c r="HK171" s="58"/>
      <c r="HL171" s="58"/>
      <c r="HM171" s="58"/>
      <c r="HN171" s="58"/>
      <c r="HO171" s="58"/>
      <c r="HP171" s="58"/>
      <c r="HQ171" s="58"/>
      <c r="HR171" s="58"/>
      <c r="HS171" s="58"/>
      <c r="HT171" s="58"/>
      <c r="HU171" s="58"/>
      <c r="HV171" s="58"/>
      <c r="HW171" s="58"/>
      <c r="HX171" s="58"/>
      <c r="HY171" s="58"/>
      <c r="HZ171" s="58"/>
      <c r="IA171" s="58"/>
      <c r="IB171" s="58"/>
      <c r="IC171" s="58"/>
      <c r="ID171" s="58"/>
      <c r="IE171" s="58"/>
      <c r="IF171" s="58"/>
      <c r="IG171" s="58"/>
      <c r="IH171" s="58"/>
      <c r="II171" s="58"/>
      <c r="IJ171" s="58"/>
      <c r="IK171" s="58"/>
      <c r="IL171" s="58"/>
      <c r="IM171" s="58"/>
      <c r="IN171" s="58"/>
    </row>
    <row r="172" spans="1:254">
      <c r="A172" s="54"/>
      <c r="B172" s="86" t="s">
        <v>368</v>
      </c>
      <c r="C172" s="116"/>
      <c r="D172" s="56"/>
      <c r="E172" s="56"/>
      <c r="F172" s="56"/>
      <c r="G172" s="83"/>
      <c r="H172" s="83"/>
      <c r="I172" s="83"/>
      <c r="J172" s="57"/>
      <c r="K172" s="57"/>
      <c r="L172" s="58"/>
      <c r="M172" s="58"/>
      <c r="N172" s="58"/>
      <c r="O172" s="58"/>
      <c r="P172" s="58"/>
      <c r="Q172" s="58"/>
      <c r="R172" s="58"/>
      <c r="S172" s="58"/>
      <c r="T172" s="58"/>
      <c r="U172" s="58"/>
      <c r="V172" s="58"/>
      <c r="W172" s="58"/>
      <c r="X172" s="58"/>
      <c r="Y172" s="58"/>
      <c r="Z172" s="58"/>
      <c r="AA172" s="58"/>
      <c r="AB172" s="58"/>
      <c r="AC172" s="58"/>
      <c r="AD172" s="58"/>
      <c r="AE172" s="58"/>
      <c r="AF172" s="58"/>
      <c r="AG172" s="58"/>
      <c r="AH172" s="58"/>
      <c r="AI172" s="58"/>
      <c r="AJ172" s="58"/>
      <c r="AK172" s="58"/>
      <c r="AL172" s="58"/>
      <c r="AM172" s="58"/>
      <c r="AN172" s="58"/>
      <c r="AO172" s="58"/>
      <c r="AP172" s="58"/>
      <c r="AQ172" s="58"/>
      <c r="AR172" s="58"/>
      <c r="AS172" s="58"/>
      <c r="AT172" s="58"/>
      <c r="AU172" s="58"/>
      <c r="AV172" s="58"/>
      <c r="AW172" s="58"/>
      <c r="AX172" s="58"/>
      <c r="AY172" s="58"/>
      <c r="AZ172" s="58"/>
      <c r="BA172" s="58"/>
      <c r="BB172" s="58"/>
      <c r="BC172" s="58"/>
      <c r="BD172" s="58"/>
      <c r="BE172" s="58"/>
      <c r="BF172" s="58"/>
      <c r="BG172" s="58"/>
      <c r="BH172" s="58"/>
      <c r="BI172" s="58"/>
      <c r="BJ172" s="58"/>
      <c r="BK172" s="58"/>
      <c r="BL172" s="58"/>
      <c r="BM172" s="58"/>
      <c r="BN172" s="58"/>
      <c r="BO172" s="58"/>
      <c r="BP172" s="58"/>
      <c r="BQ172" s="58"/>
      <c r="BR172" s="58"/>
      <c r="BS172" s="58"/>
      <c r="BT172" s="58"/>
      <c r="BU172" s="58"/>
      <c r="BV172" s="58"/>
      <c r="BW172" s="58"/>
      <c r="BX172" s="58"/>
      <c r="BY172" s="58"/>
      <c r="BZ172" s="58"/>
      <c r="CA172" s="58"/>
      <c r="CB172" s="58"/>
      <c r="CC172" s="58"/>
      <c r="CD172" s="58"/>
      <c r="CE172" s="58"/>
      <c r="CF172" s="58"/>
      <c r="CG172" s="58"/>
      <c r="CH172" s="58"/>
      <c r="CI172" s="58"/>
      <c r="CJ172" s="58"/>
      <c r="CK172" s="58"/>
      <c r="CL172" s="58"/>
      <c r="CM172" s="58"/>
      <c r="CN172" s="58"/>
      <c r="CO172" s="58"/>
      <c r="CP172" s="58"/>
      <c r="CQ172" s="58"/>
      <c r="CR172" s="58"/>
      <c r="CS172" s="58"/>
      <c r="CT172" s="58"/>
      <c r="CU172" s="58"/>
      <c r="CV172" s="58"/>
      <c r="CW172" s="58"/>
      <c r="CX172" s="58"/>
      <c r="CY172" s="58"/>
      <c r="CZ172" s="58"/>
      <c r="DA172" s="58"/>
      <c r="DB172" s="58"/>
      <c r="DC172" s="58"/>
      <c r="DD172" s="58"/>
      <c r="DE172" s="58"/>
      <c r="DF172" s="58"/>
      <c r="DG172" s="58"/>
      <c r="DH172" s="58"/>
      <c r="DI172" s="58"/>
      <c r="DJ172" s="58"/>
      <c r="DK172" s="58"/>
      <c r="DL172" s="58"/>
      <c r="DM172" s="58"/>
      <c r="DN172" s="58"/>
      <c r="DO172" s="58"/>
      <c r="DP172" s="58"/>
      <c r="DQ172" s="58"/>
      <c r="DR172" s="58"/>
      <c r="DS172" s="58"/>
      <c r="DT172" s="58"/>
      <c r="DU172" s="58"/>
      <c r="DV172" s="58"/>
      <c r="DW172" s="58"/>
      <c r="DX172" s="58"/>
      <c r="DY172" s="58"/>
      <c r="DZ172" s="58"/>
      <c r="EA172" s="58"/>
      <c r="EB172" s="58"/>
      <c r="EC172" s="58"/>
      <c r="ED172" s="58"/>
      <c r="EE172" s="58"/>
      <c r="EF172" s="58"/>
      <c r="EG172" s="58"/>
      <c r="EH172" s="58"/>
      <c r="EI172" s="58"/>
      <c r="EJ172" s="58"/>
      <c r="EK172" s="58"/>
      <c r="EL172" s="58"/>
      <c r="EM172" s="58"/>
      <c r="EN172" s="58"/>
      <c r="EO172" s="58"/>
      <c r="EP172" s="58"/>
      <c r="EQ172" s="58"/>
      <c r="ER172" s="58"/>
      <c r="ES172" s="58"/>
      <c r="ET172" s="58"/>
      <c r="EU172" s="58"/>
      <c r="EV172" s="58"/>
      <c r="EW172" s="58"/>
      <c r="EX172" s="58"/>
      <c r="EY172" s="58"/>
      <c r="EZ172" s="58"/>
      <c r="FA172" s="58"/>
      <c r="FB172" s="58"/>
      <c r="FC172" s="58"/>
      <c r="FD172" s="58"/>
      <c r="FE172" s="58"/>
      <c r="FF172" s="58"/>
      <c r="FG172" s="58"/>
      <c r="FH172" s="58"/>
      <c r="FI172" s="58"/>
      <c r="FJ172" s="58"/>
      <c r="FK172" s="58"/>
      <c r="FL172" s="58"/>
      <c r="FM172" s="58"/>
      <c r="FN172" s="58"/>
      <c r="FO172" s="58"/>
      <c r="FP172" s="58"/>
      <c r="FQ172" s="58"/>
      <c r="FR172" s="58"/>
      <c r="FS172" s="58"/>
      <c r="FT172" s="58"/>
      <c r="FU172" s="58"/>
      <c r="FV172" s="58"/>
      <c r="FW172" s="58"/>
      <c r="FX172" s="58"/>
      <c r="FY172" s="58"/>
      <c r="FZ172" s="58"/>
      <c r="GA172" s="58"/>
      <c r="GB172" s="58"/>
      <c r="GC172" s="58"/>
      <c r="GD172" s="58"/>
      <c r="GE172" s="58"/>
      <c r="GF172" s="58"/>
      <c r="GG172" s="58"/>
      <c r="GH172" s="58"/>
      <c r="GI172" s="58"/>
      <c r="GJ172" s="58"/>
      <c r="GK172" s="58"/>
      <c r="GL172" s="58"/>
      <c r="GM172" s="58"/>
      <c r="GN172" s="58"/>
      <c r="GO172" s="58"/>
      <c r="GP172" s="58"/>
      <c r="GQ172" s="58"/>
      <c r="GR172" s="58"/>
      <c r="GS172" s="58"/>
      <c r="GT172" s="58"/>
      <c r="GU172" s="58"/>
      <c r="GV172" s="58"/>
      <c r="GW172" s="58"/>
      <c r="GX172" s="58"/>
      <c r="GY172" s="58"/>
      <c r="GZ172" s="58"/>
      <c r="HA172" s="58"/>
      <c r="HB172" s="58"/>
      <c r="HC172" s="58"/>
      <c r="HD172" s="58"/>
      <c r="HE172" s="58"/>
      <c r="HF172" s="58"/>
      <c r="HG172" s="58"/>
      <c r="HH172" s="58"/>
      <c r="HI172" s="58"/>
      <c r="HJ172" s="58"/>
      <c r="HK172" s="58"/>
      <c r="HL172" s="58"/>
      <c r="HM172" s="58"/>
      <c r="HN172" s="58"/>
      <c r="HO172" s="58"/>
      <c r="HP172" s="58"/>
      <c r="HQ172" s="58"/>
      <c r="HR172" s="58"/>
      <c r="HS172" s="58"/>
      <c r="HT172" s="58"/>
      <c r="HU172" s="58"/>
      <c r="HV172" s="58"/>
      <c r="HW172" s="58"/>
      <c r="HX172" s="58"/>
      <c r="HY172" s="58"/>
      <c r="HZ172" s="58"/>
      <c r="IA172" s="58"/>
      <c r="IB172" s="58"/>
      <c r="IC172" s="58"/>
      <c r="ID172" s="58"/>
      <c r="IE172" s="58"/>
      <c r="IF172" s="58"/>
      <c r="IG172" s="58"/>
      <c r="IH172" s="58"/>
      <c r="II172" s="58"/>
      <c r="IJ172" s="58"/>
      <c r="IK172" s="58"/>
      <c r="IL172" s="58"/>
      <c r="IM172" s="58"/>
      <c r="IN172" s="58"/>
    </row>
    <row r="173" spans="1:254" ht="60">
      <c r="A173" s="61"/>
      <c r="B173" s="86" t="s">
        <v>370</v>
      </c>
      <c r="C173" s="116"/>
      <c r="D173" s="56"/>
      <c r="E173" s="56"/>
      <c r="F173" s="56"/>
      <c r="G173" s="83"/>
      <c r="H173" s="83"/>
      <c r="I173" s="83"/>
      <c r="J173" s="57"/>
      <c r="K173" s="57"/>
      <c r="L173" s="58"/>
      <c r="M173" s="58"/>
      <c r="N173" s="58"/>
      <c r="O173" s="58"/>
      <c r="P173" s="58"/>
      <c r="Q173" s="58"/>
      <c r="R173" s="58"/>
      <c r="S173" s="58"/>
      <c r="T173" s="58"/>
      <c r="U173" s="58"/>
      <c r="V173" s="58"/>
      <c r="W173" s="58"/>
      <c r="X173" s="58"/>
      <c r="Y173" s="58"/>
      <c r="Z173" s="58"/>
      <c r="AA173" s="58"/>
      <c r="AB173" s="58"/>
      <c r="AC173" s="58"/>
      <c r="AD173" s="58"/>
      <c r="AE173" s="58"/>
      <c r="AF173" s="58"/>
      <c r="AG173" s="58"/>
      <c r="AH173" s="58"/>
      <c r="AI173" s="58"/>
      <c r="AJ173" s="58"/>
      <c r="AK173" s="58"/>
      <c r="AL173" s="58"/>
      <c r="AM173" s="58"/>
      <c r="AN173" s="58"/>
      <c r="AO173" s="58"/>
      <c r="AP173" s="58"/>
      <c r="AQ173" s="58"/>
      <c r="AR173" s="58"/>
      <c r="AS173" s="58"/>
      <c r="AT173" s="58"/>
      <c r="AU173" s="58"/>
      <c r="AV173" s="58"/>
      <c r="AW173" s="58"/>
      <c r="AX173" s="58"/>
      <c r="AY173" s="58"/>
      <c r="AZ173" s="58"/>
      <c r="BA173" s="58"/>
      <c r="BB173" s="58"/>
      <c r="BC173" s="58"/>
      <c r="BD173" s="58"/>
      <c r="BE173" s="58"/>
      <c r="BF173" s="58"/>
      <c r="BG173" s="58"/>
      <c r="BH173" s="58"/>
      <c r="BI173" s="58"/>
      <c r="BJ173" s="58"/>
      <c r="BK173" s="58"/>
      <c r="BL173" s="58"/>
      <c r="BM173" s="58"/>
      <c r="BN173" s="58"/>
      <c r="BO173" s="58"/>
      <c r="BP173" s="58"/>
      <c r="BQ173" s="58"/>
      <c r="BR173" s="58"/>
      <c r="BS173" s="58"/>
      <c r="BT173" s="58"/>
      <c r="BU173" s="58"/>
      <c r="BV173" s="58"/>
      <c r="BW173" s="58"/>
      <c r="BX173" s="58"/>
      <c r="BY173" s="58"/>
      <c r="BZ173" s="58"/>
      <c r="CA173" s="58"/>
      <c r="CB173" s="58"/>
      <c r="CC173" s="58"/>
      <c r="CD173" s="58"/>
      <c r="CE173" s="58"/>
      <c r="CF173" s="58"/>
      <c r="CG173" s="58"/>
      <c r="CH173" s="58"/>
      <c r="CI173" s="58"/>
      <c r="CJ173" s="58"/>
      <c r="CK173" s="58"/>
      <c r="CL173" s="58"/>
      <c r="CM173" s="58"/>
      <c r="CN173" s="58"/>
      <c r="CO173" s="58"/>
      <c r="CP173" s="58"/>
      <c r="CQ173" s="58"/>
      <c r="CR173" s="58"/>
      <c r="CS173" s="58"/>
      <c r="CT173" s="58"/>
      <c r="CU173" s="58"/>
      <c r="CV173" s="58"/>
      <c r="CW173" s="58"/>
      <c r="CX173" s="58"/>
      <c r="CY173" s="58"/>
      <c r="CZ173" s="58"/>
      <c r="DA173" s="58"/>
      <c r="DB173" s="58"/>
      <c r="DC173" s="58"/>
      <c r="DD173" s="58"/>
      <c r="DE173" s="58"/>
      <c r="DF173" s="58"/>
      <c r="DG173" s="58"/>
      <c r="DH173" s="58"/>
      <c r="DI173" s="58"/>
      <c r="DJ173" s="58"/>
      <c r="DK173" s="58"/>
      <c r="DL173" s="58"/>
      <c r="DM173" s="58"/>
      <c r="DN173" s="58"/>
      <c r="DO173" s="58"/>
      <c r="DP173" s="58"/>
      <c r="DQ173" s="58"/>
      <c r="DR173" s="58"/>
      <c r="DS173" s="58"/>
      <c r="DT173" s="58"/>
      <c r="DU173" s="58"/>
      <c r="DV173" s="58"/>
      <c r="DW173" s="58"/>
      <c r="DX173" s="58"/>
      <c r="DY173" s="58"/>
      <c r="DZ173" s="58"/>
      <c r="EA173" s="58"/>
      <c r="EB173" s="58"/>
      <c r="EC173" s="58"/>
      <c r="ED173" s="58"/>
      <c r="EE173" s="58"/>
      <c r="EF173" s="58"/>
      <c r="EG173" s="58"/>
      <c r="EH173" s="58"/>
      <c r="EI173" s="58"/>
      <c r="EJ173" s="58"/>
      <c r="EK173" s="58"/>
      <c r="EL173" s="58"/>
      <c r="EM173" s="58"/>
      <c r="EN173" s="58"/>
      <c r="EO173" s="58"/>
      <c r="EP173" s="58"/>
      <c r="EQ173" s="58"/>
      <c r="ER173" s="58"/>
      <c r="ES173" s="58"/>
      <c r="ET173" s="58"/>
      <c r="EU173" s="58"/>
      <c r="EV173" s="58"/>
      <c r="EW173" s="58"/>
      <c r="EX173" s="58"/>
      <c r="EY173" s="58"/>
      <c r="EZ173" s="58"/>
      <c r="FA173" s="58"/>
      <c r="FB173" s="58"/>
      <c r="FC173" s="58"/>
      <c r="FD173" s="58"/>
      <c r="FE173" s="58"/>
      <c r="FF173" s="58"/>
      <c r="FG173" s="58"/>
      <c r="FH173" s="58"/>
      <c r="FI173" s="58"/>
      <c r="FJ173" s="58"/>
      <c r="FK173" s="58"/>
      <c r="FL173" s="58"/>
      <c r="FM173" s="58"/>
      <c r="FN173" s="58"/>
      <c r="FO173" s="58"/>
      <c r="FP173" s="58"/>
      <c r="FQ173" s="58"/>
      <c r="FR173" s="58"/>
      <c r="FS173" s="58"/>
      <c r="FT173" s="58"/>
      <c r="FU173" s="58"/>
      <c r="FV173" s="58"/>
      <c r="FW173" s="58"/>
      <c r="FX173" s="58"/>
      <c r="FY173" s="58"/>
      <c r="FZ173" s="58"/>
      <c r="GA173" s="58"/>
      <c r="GB173" s="58"/>
      <c r="GC173" s="58"/>
      <c r="GD173" s="58"/>
      <c r="GE173" s="58"/>
      <c r="GF173" s="58"/>
      <c r="GG173" s="58"/>
      <c r="GH173" s="58"/>
      <c r="GI173" s="58"/>
      <c r="GJ173" s="58"/>
      <c r="GK173" s="58"/>
      <c r="GL173" s="58"/>
      <c r="GM173" s="58"/>
      <c r="GN173" s="58"/>
      <c r="GO173" s="58"/>
      <c r="GP173" s="58"/>
      <c r="GQ173" s="58"/>
      <c r="GR173" s="58"/>
      <c r="GS173" s="58"/>
      <c r="GT173" s="58"/>
      <c r="GU173" s="58"/>
      <c r="GV173" s="58"/>
      <c r="GW173" s="58"/>
      <c r="GX173" s="58"/>
      <c r="GY173" s="58"/>
      <c r="GZ173" s="58"/>
      <c r="HA173" s="58"/>
      <c r="HB173" s="58"/>
      <c r="HC173" s="58"/>
      <c r="HD173" s="58"/>
      <c r="HE173" s="58"/>
      <c r="HF173" s="58"/>
      <c r="HG173" s="58"/>
      <c r="HH173" s="58"/>
      <c r="HI173" s="58"/>
      <c r="HJ173" s="58"/>
      <c r="HK173" s="58"/>
      <c r="HL173" s="58"/>
      <c r="HM173" s="58"/>
      <c r="HN173" s="58"/>
      <c r="HO173" s="58"/>
      <c r="HP173" s="58"/>
      <c r="HQ173" s="58"/>
      <c r="HR173" s="58"/>
      <c r="HS173" s="58"/>
      <c r="HT173" s="58"/>
      <c r="HU173" s="58"/>
      <c r="HV173" s="58"/>
      <c r="HW173" s="58"/>
      <c r="HX173" s="58"/>
      <c r="HY173" s="58"/>
      <c r="HZ173" s="58"/>
      <c r="IA173" s="58"/>
      <c r="IB173" s="58"/>
      <c r="IC173" s="58"/>
      <c r="ID173" s="58"/>
      <c r="IE173" s="58"/>
      <c r="IF173" s="58"/>
      <c r="IG173" s="58"/>
      <c r="IH173" s="58"/>
      <c r="II173" s="58"/>
      <c r="IJ173" s="58"/>
      <c r="IK173" s="58"/>
      <c r="IL173" s="58"/>
      <c r="IM173" s="58"/>
      <c r="IN173" s="58"/>
    </row>
    <row r="174" spans="1:254" ht="30" customHeight="1">
      <c r="A174" s="61"/>
      <c r="B174" s="86" t="s">
        <v>407</v>
      </c>
      <c r="C174" s="116"/>
      <c r="D174" s="56"/>
      <c r="E174" s="56"/>
      <c r="F174" s="56"/>
      <c r="G174" s="83"/>
      <c r="H174" s="83"/>
      <c r="I174" s="83"/>
      <c r="J174" s="57"/>
      <c r="K174" s="57"/>
      <c r="L174" s="58"/>
      <c r="M174" s="58"/>
      <c r="N174" s="58"/>
      <c r="O174" s="58"/>
      <c r="P174" s="58"/>
      <c r="Q174" s="58"/>
      <c r="R174" s="58"/>
      <c r="S174" s="58"/>
      <c r="T174" s="58"/>
      <c r="U174" s="58"/>
      <c r="V174" s="58"/>
      <c r="W174" s="58"/>
      <c r="X174" s="58"/>
      <c r="Y174" s="58"/>
      <c r="Z174" s="58"/>
      <c r="AA174" s="58"/>
      <c r="AB174" s="58"/>
      <c r="AC174" s="58"/>
      <c r="AD174" s="58"/>
      <c r="AE174" s="58"/>
      <c r="AF174" s="58"/>
      <c r="AG174" s="58"/>
      <c r="AH174" s="58"/>
      <c r="AI174" s="58"/>
      <c r="AJ174" s="58"/>
      <c r="AK174" s="58"/>
      <c r="AL174" s="58"/>
      <c r="AM174" s="58"/>
      <c r="AN174" s="58"/>
      <c r="AO174" s="58"/>
      <c r="AP174" s="58"/>
      <c r="AQ174" s="58"/>
      <c r="AR174" s="58"/>
      <c r="AS174" s="58"/>
      <c r="AT174" s="58"/>
      <c r="AU174" s="58"/>
      <c r="AV174" s="58"/>
      <c r="AW174" s="58"/>
      <c r="AX174" s="58"/>
      <c r="AY174" s="58"/>
      <c r="AZ174" s="58"/>
      <c r="BA174" s="58"/>
      <c r="BB174" s="58"/>
      <c r="BC174" s="58"/>
      <c r="BD174" s="58"/>
      <c r="BE174" s="58"/>
      <c r="BF174" s="58"/>
      <c r="BG174" s="58"/>
      <c r="BH174" s="58"/>
      <c r="BI174" s="58"/>
      <c r="BJ174" s="58"/>
      <c r="BK174" s="58"/>
      <c r="BL174" s="58"/>
      <c r="BM174" s="58"/>
      <c r="BN174" s="58"/>
      <c r="BO174" s="58"/>
      <c r="BP174" s="58"/>
      <c r="BQ174" s="58"/>
      <c r="BR174" s="58"/>
      <c r="BS174" s="58"/>
      <c r="BT174" s="58"/>
      <c r="BU174" s="58"/>
      <c r="BV174" s="58"/>
      <c r="BW174" s="58"/>
      <c r="BX174" s="58"/>
      <c r="BY174" s="58"/>
      <c r="BZ174" s="58"/>
      <c r="CA174" s="58"/>
      <c r="CB174" s="58"/>
      <c r="CC174" s="58"/>
      <c r="CD174" s="58"/>
      <c r="CE174" s="58"/>
      <c r="CF174" s="58"/>
      <c r="CG174" s="58"/>
      <c r="CH174" s="58"/>
      <c r="CI174" s="58"/>
      <c r="CJ174" s="58"/>
      <c r="CK174" s="58"/>
      <c r="CL174" s="58"/>
      <c r="CM174" s="58"/>
      <c r="CN174" s="58"/>
      <c r="CO174" s="58"/>
      <c r="CP174" s="58"/>
      <c r="CQ174" s="58"/>
      <c r="CR174" s="58"/>
      <c r="CS174" s="58"/>
      <c r="CT174" s="58"/>
      <c r="CU174" s="58"/>
      <c r="CV174" s="58"/>
      <c r="CW174" s="58"/>
      <c r="CX174" s="58"/>
      <c r="CY174" s="58"/>
      <c r="CZ174" s="58"/>
      <c r="DA174" s="58"/>
      <c r="DB174" s="58"/>
      <c r="DC174" s="58"/>
      <c r="DD174" s="58"/>
      <c r="DE174" s="58"/>
      <c r="DF174" s="58"/>
      <c r="DG174" s="58"/>
      <c r="DH174" s="58"/>
      <c r="DI174" s="58"/>
      <c r="DJ174" s="58"/>
      <c r="DK174" s="58"/>
      <c r="DL174" s="58"/>
      <c r="DM174" s="58"/>
      <c r="DN174" s="58"/>
      <c r="DO174" s="58"/>
      <c r="DP174" s="58"/>
      <c r="DQ174" s="58"/>
      <c r="DR174" s="58"/>
      <c r="DS174" s="58"/>
      <c r="DT174" s="58"/>
      <c r="DU174" s="58"/>
      <c r="DV174" s="58"/>
      <c r="DW174" s="58"/>
      <c r="DX174" s="58"/>
      <c r="DY174" s="58"/>
      <c r="DZ174" s="58"/>
      <c r="EA174" s="58"/>
      <c r="EB174" s="58"/>
      <c r="EC174" s="58"/>
      <c r="ED174" s="58"/>
      <c r="EE174" s="58"/>
      <c r="EF174" s="58"/>
      <c r="EG174" s="58"/>
      <c r="EH174" s="58"/>
      <c r="EI174" s="58"/>
      <c r="EJ174" s="58"/>
      <c r="EK174" s="58"/>
      <c r="EL174" s="58"/>
      <c r="EM174" s="58"/>
      <c r="EN174" s="58"/>
      <c r="EO174" s="58"/>
      <c r="EP174" s="58"/>
      <c r="EQ174" s="58"/>
      <c r="ER174" s="58"/>
      <c r="ES174" s="58"/>
      <c r="ET174" s="58"/>
      <c r="EU174" s="58"/>
      <c r="EV174" s="58"/>
      <c r="EW174" s="58"/>
      <c r="EX174" s="58"/>
      <c r="EY174" s="58"/>
      <c r="EZ174" s="58"/>
      <c r="FA174" s="58"/>
      <c r="FB174" s="58"/>
      <c r="FC174" s="58"/>
      <c r="FD174" s="58"/>
      <c r="FE174" s="58"/>
      <c r="FF174" s="58"/>
      <c r="FG174" s="58"/>
      <c r="FH174" s="58"/>
      <c r="FI174" s="58"/>
      <c r="FJ174" s="58"/>
      <c r="FK174" s="58"/>
      <c r="FL174" s="58"/>
      <c r="FM174" s="58"/>
      <c r="FN174" s="58"/>
      <c r="FO174" s="58"/>
      <c r="FP174" s="58"/>
      <c r="FQ174" s="58"/>
      <c r="FR174" s="58"/>
      <c r="FS174" s="58"/>
      <c r="FT174" s="58"/>
      <c r="FU174" s="58"/>
      <c r="FV174" s="58"/>
      <c r="FW174" s="58"/>
      <c r="FX174" s="58"/>
      <c r="FY174" s="58"/>
      <c r="FZ174" s="58"/>
      <c r="GA174" s="58"/>
      <c r="GB174" s="58"/>
      <c r="GC174" s="58"/>
      <c r="GD174" s="58"/>
      <c r="GE174" s="58"/>
      <c r="GF174" s="58"/>
      <c r="GG174" s="58"/>
      <c r="GH174" s="58"/>
      <c r="GI174" s="58"/>
      <c r="GJ174" s="58"/>
      <c r="GK174" s="58"/>
      <c r="GL174" s="58"/>
      <c r="GM174" s="58"/>
      <c r="GN174" s="58"/>
      <c r="GO174" s="58"/>
      <c r="GP174" s="58"/>
      <c r="GQ174" s="58"/>
      <c r="GR174" s="58"/>
      <c r="GS174" s="58"/>
      <c r="GT174" s="58"/>
      <c r="GU174" s="58"/>
      <c r="GV174" s="58"/>
      <c r="GW174" s="58"/>
      <c r="GX174" s="58"/>
      <c r="GY174" s="58"/>
      <c r="GZ174" s="58"/>
      <c r="HA174" s="58"/>
      <c r="HB174" s="58"/>
      <c r="HC174" s="58"/>
      <c r="HD174" s="58"/>
      <c r="HE174" s="58"/>
      <c r="HF174" s="58"/>
      <c r="HG174" s="58"/>
      <c r="HH174" s="58"/>
      <c r="HI174" s="58"/>
      <c r="HJ174" s="58"/>
      <c r="HK174" s="58"/>
      <c r="HL174" s="58"/>
      <c r="HM174" s="58"/>
      <c r="HN174" s="58"/>
      <c r="HO174" s="58"/>
      <c r="HP174" s="58"/>
      <c r="HQ174" s="58"/>
      <c r="HR174" s="58"/>
      <c r="HS174" s="58"/>
      <c r="HT174" s="58"/>
      <c r="HU174" s="58"/>
      <c r="HV174" s="58"/>
      <c r="HW174" s="58"/>
      <c r="HX174" s="58"/>
      <c r="HY174" s="58"/>
      <c r="HZ174" s="58"/>
      <c r="IA174" s="58"/>
      <c r="IB174" s="58"/>
      <c r="IC174" s="58"/>
      <c r="ID174" s="58"/>
      <c r="IE174" s="58"/>
      <c r="IF174" s="58"/>
      <c r="IG174" s="58"/>
      <c r="IH174" s="58"/>
      <c r="II174" s="58"/>
      <c r="IJ174" s="58"/>
      <c r="IK174" s="58"/>
      <c r="IL174" s="58"/>
      <c r="IM174" s="58"/>
      <c r="IN174" s="58"/>
    </row>
    <row r="175" spans="1:254" ht="16.5" customHeight="1">
      <c r="A175" s="61"/>
      <c r="B175" s="65" t="s">
        <v>361</v>
      </c>
      <c r="C175" s="116"/>
      <c r="D175" s="56"/>
      <c r="E175" s="56"/>
      <c r="F175" s="56"/>
      <c r="G175" s="83"/>
      <c r="H175" s="83"/>
      <c r="I175" s="83"/>
      <c r="J175" s="57"/>
      <c r="K175" s="57"/>
      <c r="L175" s="58"/>
      <c r="M175" s="58"/>
      <c r="N175" s="58"/>
      <c r="O175" s="58"/>
      <c r="P175" s="58"/>
      <c r="Q175" s="58"/>
      <c r="R175" s="58"/>
      <c r="S175" s="58"/>
      <c r="T175" s="58"/>
      <c r="U175" s="58"/>
      <c r="V175" s="58"/>
      <c r="W175" s="58"/>
      <c r="X175" s="58"/>
      <c r="Y175" s="58"/>
      <c r="Z175" s="58"/>
      <c r="AA175" s="58"/>
      <c r="AB175" s="58"/>
      <c r="AC175" s="58"/>
      <c r="AD175" s="58"/>
      <c r="AE175" s="58"/>
      <c r="AF175" s="58"/>
      <c r="AG175" s="58"/>
      <c r="AH175" s="58"/>
      <c r="AI175" s="58"/>
      <c r="AJ175" s="58"/>
      <c r="AK175" s="58"/>
      <c r="AL175" s="58"/>
      <c r="AM175" s="58"/>
      <c r="AN175" s="58"/>
      <c r="AO175" s="58"/>
      <c r="AP175" s="58"/>
      <c r="AQ175" s="58"/>
      <c r="AR175" s="58"/>
      <c r="AS175" s="58"/>
      <c r="AT175" s="58"/>
      <c r="AU175" s="58"/>
      <c r="AV175" s="58"/>
      <c r="AW175" s="58"/>
      <c r="AX175" s="58"/>
      <c r="AY175" s="58"/>
      <c r="AZ175" s="58"/>
      <c r="BA175" s="58"/>
      <c r="BB175" s="58"/>
      <c r="BC175" s="58"/>
      <c r="BD175" s="58"/>
      <c r="BE175" s="58"/>
      <c r="BF175" s="58"/>
      <c r="BG175" s="58"/>
      <c r="BH175" s="58"/>
      <c r="BI175" s="58"/>
      <c r="BJ175" s="58"/>
      <c r="BK175" s="58"/>
      <c r="BL175" s="58"/>
      <c r="BM175" s="58"/>
      <c r="BN175" s="58"/>
      <c r="BO175" s="58"/>
      <c r="BP175" s="58"/>
      <c r="BQ175" s="58"/>
      <c r="BR175" s="58"/>
      <c r="BS175" s="58"/>
      <c r="BT175" s="58"/>
      <c r="BU175" s="58"/>
      <c r="BV175" s="58"/>
      <c r="BW175" s="58"/>
      <c r="BX175" s="58"/>
      <c r="BY175" s="58"/>
      <c r="BZ175" s="58"/>
      <c r="CA175" s="58"/>
      <c r="CB175" s="58"/>
      <c r="CC175" s="58"/>
      <c r="CD175" s="58"/>
      <c r="CE175" s="58"/>
      <c r="CF175" s="58"/>
      <c r="CG175" s="58"/>
      <c r="CH175" s="58"/>
      <c r="CI175" s="58"/>
      <c r="CJ175" s="58"/>
      <c r="CK175" s="58"/>
      <c r="CL175" s="58"/>
      <c r="CM175" s="58"/>
      <c r="CN175" s="58"/>
      <c r="CO175" s="58"/>
      <c r="CP175" s="58"/>
      <c r="CQ175" s="58"/>
      <c r="CR175" s="58"/>
      <c r="CS175" s="58"/>
      <c r="CT175" s="58"/>
      <c r="CU175" s="58"/>
      <c r="CV175" s="58"/>
      <c r="CW175" s="58"/>
      <c r="CX175" s="58"/>
      <c r="CY175" s="58"/>
      <c r="CZ175" s="58"/>
      <c r="DA175" s="58"/>
      <c r="DB175" s="58"/>
      <c r="DC175" s="58"/>
      <c r="DD175" s="58"/>
      <c r="DE175" s="58"/>
      <c r="DF175" s="58"/>
      <c r="DG175" s="58"/>
      <c r="DH175" s="58"/>
      <c r="DI175" s="58"/>
      <c r="DJ175" s="58"/>
      <c r="DK175" s="58"/>
      <c r="DL175" s="58"/>
      <c r="DM175" s="58"/>
      <c r="DN175" s="58"/>
      <c r="DO175" s="58"/>
      <c r="DP175" s="58"/>
      <c r="DQ175" s="58"/>
      <c r="DR175" s="58"/>
      <c r="DS175" s="58"/>
      <c r="DT175" s="58"/>
      <c r="DU175" s="58"/>
      <c r="DV175" s="58"/>
      <c r="DW175" s="58"/>
      <c r="DX175" s="58"/>
      <c r="DY175" s="58"/>
      <c r="DZ175" s="58"/>
      <c r="EA175" s="58"/>
      <c r="EB175" s="58"/>
      <c r="EC175" s="58"/>
      <c r="ED175" s="58"/>
      <c r="EE175" s="58"/>
      <c r="EF175" s="58"/>
      <c r="EG175" s="58"/>
      <c r="EH175" s="58"/>
      <c r="EI175" s="58"/>
      <c r="EJ175" s="58"/>
      <c r="EK175" s="58"/>
      <c r="EL175" s="58"/>
      <c r="EM175" s="58"/>
      <c r="EN175" s="58"/>
      <c r="EO175" s="58"/>
      <c r="EP175" s="58"/>
      <c r="EQ175" s="58"/>
      <c r="ER175" s="58"/>
      <c r="ES175" s="58"/>
      <c r="ET175" s="58"/>
      <c r="EU175" s="58"/>
      <c r="EV175" s="58"/>
      <c r="EW175" s="58"/>
      <c r="EX175" s="58"/>
      <c r="EY175" s="58"/>
      <c r="EZ175" s="58"/>
      <c r="FA175" s="58"/>
      <c r="FB175" s="58"/>
      <c r="FC175" s="58"/>
      <c r="FD175" s="58"/>
      <c r="FE175" s="58"/>
      <c r="FF175" s="58"/>
      <c r="FG175" s="58"/>
      <c r="FH175" s="58"/>
      <c r="FI175" s="58"/>
      <c r="FJ175" s="58"/>
      <c r="FK175" s="58"/>
      <c r="FL175" s="58"/>
      <c r="FM175" s="58"/>
      <c r="FN175" s="58"/>
      <c r="FO175" s="58"/>
      <c r="FP175" s="58"/>
      <c r="FQ175" s="58"/>
      <c r="FR175" s="58"/>
      <c r="FS175" s="58"/>
      <c r="FT175" s="58"/>
      <c r="FU175" s="58"/>
      <c r="FV175" s="58"/>
      <c r="FW175" s="58"/>
      <c r="FX175" s="58"/>
      <c r="FY175" s="58"/>
      <c r="FZ175" s="58"/>
      <c r="GA175" s="58"/>
      <c r="GB175" s="58"/>
      <c r="GC175" s="58"/>
      <c r="GD175" s="58"/>
      <c r="GE175" s="58"/>
      <c r="GF175" s="58"/>
      <c r="GG175" s="58"/>
      <c r="GH175" s="58"/>
      <c r="GI175" s="58"/>
      <c r="GJ175" s="58"/>
      <c r="GK175" s="58"/>
      <c r="GL175" s="58"/>
      <c r="GM175" s="58"/>
      <c r="GN175" s="58"/>
      <c r="GO175" s="58"/>
      <c r="GP175" s="58"/>
      <c r="GQ175" s="58"/>
      <c r="GR175" s="58"/>
      <c r="GS175" s="58"/>
      <c r="GT175" s="58"/>
      <c r="GU175" s="58"/>
      <c r="GV175" s="58"/>
      <c r="GW175" s="58"/>
      <c r="GX175" s="58"/>
      <c r="GY175" s="58"/>
      <c r="GZ175" s="58"/>
      <c r="HA175" s="58"/>
      <c r="HB175" s="58"/>
      <c r="HC175" s="58"/>
      <c r="HD175" s="58"/>
      <c r="HE175" s="58"/>
      <c r="HF175" s="58"/>
      <c r="HG175" s="58"/>
      <c r="HH175" s="58"/>
      <c r="HI175" s="58"/>
      <c r="HJ175" s="58"/>
      <c r="HK175" s="58"/>
      <c r="HL175" s="58"/>
      <c r="HM175" s="58"/>
      <c r="HN175" s="58"/>
      <c r="HO175" s="58"/>
      <c r="HP175" s="58"/>
      <c r="HQ175" s="58"/>
      <c r="HR175" s="58"/>
      <c r="HS175" s="58"/>
      <c r="HT175" s="58"/>
      <c r="HU175" s="58"/>
      <c r="HV175" s="58"/>
      <c r="HW175" s="58"/>
      <c r="HX175" s="58"/>
      <c r="HY175" s="58"/>
      <c r="HZ175" s="58"/>
      <c r="IA175" s="58"/>
      <c r="IB175" s="58"/>
      <c r="IC175" s="58"/>
      <c r="ID175" s="58"/>
      <c r="IE175" s="58"/>
      <c r="IF175" s="58"/>
      <c r="IG175" s="58"/>
      <c r="IH175" s="58"/>
      <c r="II175" s="58"/>
      <c r="IJ175" s="58"/>
      <c r="IK175" s="58"/>
      <c r="IL175" s="58"/>
      <c r="IM175" s="58"/>
      <c r="IN175" s="58"/>
    </row>
    <row r="176" spans="1:254">
      <c r="A176" s="54" t="s">
        <v>408</v>
      </c>
      <c r="B176" s="65" t="s">
        <v>409</v>
      </c>
      <c r="C176" s="114">
        <f t="shared" ref="C176:H176" si="134">C177+C178</f>
        <v>0</v>
      </c>
      <c r="D176" s="114">
        <f t="shared" si="134"/>
        <v>21873170</v>
      </c>
      <c r="E176" s="114">
        <f t="shared" si="134"/>
        <v>20813840</v>
      </c>
      <c r="F176" s="114">
        <f t="shared" si="134"/>
        <v>20813840</v>
      </c>
      <c r="G176" s="114">
        <f t="shared" si="134"/>
        <v>20813840</v>
      </c>
      <c r="H176" s="114">
        <f t="shared" si="134"/>
        <v>1852520</v>
      </c>
      <c r="I176" s="114">
        <f t="shared" ref="I176" si="135">I177+I178</f>
        <v>18961320</v>
      </c>
      <c r="J176" s="57"/>
      <c r="K176" s="57"/>
      <c r="L176" s="58"/>
      <c r="M176" s="58"/>
      <c r="N176" s="58"/>
      <c r="O176" s="58"/>
      <c r="P176" s="58"/>
      <c r="Q176" s="58"/>
      <c r="R176" s="58"/>
      <c r="S176" s="58"/>
      <c r="T176" s="58"/>
      <c r="U176" s="58"/>
      <c r="V176" s="58"/>
      <c r="W176" s="58"/>
      <c r="X176" s="58"/>
      <c r="Y176" s="58"/>
      <c r="Z176" s="58"/>
      <c r="AA176" s="58"/>
      <c r="AB176" s="58"/>
      <c r="AC176" s="58"/>
      <c r="AD176" s="58"/>
      <c r="AE176" s="58"/>
      <c r="AF176" s="58"/>
      <c r="AG176" s="58"/>
      <c r="AH176" s="58"/>
      <c r="AI176" s="58"/>
      <c r="AJ176" s="58"/>
      <c r="AK176" s="58"/>
      <c r="AL176" s="58"/>
      <c r="AM176" s="58"/>
      <c r="AN176" s="58"/>
      <c r="AO176" s="58"/>
      <c r="AP176" s="58"/>
      <c r="AQ176" s="58"/>
      <c r="AR176" s="58"/>
      <c r="AS176" s="58"/>
      <c r="AT176" s="58"/>
      <c r="AU176" s="58"/>
      <c r="AV176" s="58"/>
      <c r="AW176" s="58"/>
      <c r="AX176" s="58"/>
      <c r="AY176" s="58"/>
      <c r="AZ176" s="58"/>
      <c r="BA176" s="58"/>
      <c r="BB176" s="58"/>
      <c r="BC176" s="58"/>
      <c r="BD176" s="58"/>
      <c r="BE176" s="58"/>
      <c r="BF176" s="58"/>
      <c r="BG176" s="58"/>
      <c r="BH176" s="58"/>
      <c r="BI176" s="58"/>
      <c r="BJ176" s="58"/>
      <c r="BK176" s="58"/>
      <c r="BL176" s="58"/>
      <c r="BM176" s="58"/>
      <c r="BN176" s="58"/>
      <c r="BO176" s="58"/>
      <c r="BP176" s="58"/>
      <c r="BQ176" s="58"/>
      <c r="BR176" s="58"/>
      <c r="BS176" s="58"/>
      <c r="BT176" s="58"/>
      <c r="BU176" s="58"/>
      <c r="BV176" s="58"/>
      <c r="BW176" s="58"/>
      <c r="BX176" s="58"/>
      <c r="BY176" s="58"/>
      <c r="BZ176" s="58"/>
      <c r="CA176" s="58"/>
      <c r="CB176" s="58"/>
      <c r="CC176" s="58"/>
      <c r="CD176" s="58"/>
      <c r="CE176" s="58"/>
      <c r="CF176" s="58"/>
      <c r="CG176" s="58"/>
      <c r="CH176" s="58"/>
      <c r="CI176" s="58"/>
      <c r="CJ176" s="58"/>
      <c r="CK176" s="58"/>
      <c r="CL176" s="58"/>
      <c r="CM176" s="58"/>
      <c r="CN176" s="58"/>
      <c r="CO176" s="58"/>
      <c r="CP176" s="58"/>
      <c r="CQ176" s="58"/>
      <c r="CR176" s="58"/>
      <c r="CS176" s="58"/>
      <c r="CT176" s="58"/>
      <c r="CU176" s="58"/>
      <c r="CV176" s="58"/>
      <c r="CW176" s="58"/>
      <c r="CX176" s="58"/>
      <c r="CY176" s="58"/>
      <c r="CZ176" s="58"/>
      <c r="DA176" s="58"/>
      <c r="DB176" s="58"/>
      <c r="DC176" s="58"/>
      <c r="DD176" s="58"/>
      <c r="DE176" s="58"/>
      <c r="DF176" s="58"/>
      <c r="DG176" s="58"/>
      <c r="DH176" s="58"/>
      <c r="DI176" s="58"/>
      <c r="DJ176" s="58"/>
      <c r="DK176" s="58"/>
      <c r="DL176" s="58"/>
      <c r="DM176" s="58"/>
      <c r="DN176" s="58"/>
      <c r="DO176" s="58"/>
      <c r="DP176" s="58"/>
      <c r="DQ176" s="58"/>
      <c r="DR176" s="58"/>
      <c r="DS176" s="58"/>
      <c r="DT176" s="58"/>
      <c r="DU176" s="58"/>
      <c r="DV176" s="58"/>
      <c r="DW176" s="58"/>
      <c r="DX176" s="58"/>
      <c r="DY176" s="58"/>
      <c r="DZ176" s="58"/>
      <c r="EA176" s="58"/>
      <c r="EB176" s="58"/>
      <c r="EC176" s="58"/>
      <c r="ED176" s="58"/>
      <c r="EE176" s="58"/>
      <c r="EF176" s="58"/>
      <c r="EG176" s="58"/>
      <c r="EH176" s="58"/>
      <c r="EI176" s="58"/>
      <c r="EJ176" s="58"/>
      <c r="EK176" s="58"/>
      <c r="EL176" s="58"/>
      <c r="EM176" s="58"/>
      <c r="EN176" s="58"/>
      <c r="EO176" s="58"/>
      <c r="EP176" s="58"/>
      <c r="EQ176" s="58"/>
      <c r="ER176" s="58"/>
      <c r="ES176" s="58"/>
      <c r="ET176" s="58"/>
      <c r="EU176" s="58"/>
      <c r="EV176" s="58"/>
      <c r="EW176" s="58"/>
      <c r="EX176" s="58"/>
      <c r="EY176" s="58"/>
      <c r="EZ176" s="58"/>
      <c r="FA176" s="58"/>
      <c r="FB176" s="58"/>
      <c r="FC176" s="58"/>
      <c r="FD176" s="58"/>
      <c r="FE176" s="58"/>
      <c r="FF176" s="58"/>
      <c r="FG176" s="58"/>
      <c r="FH176" s="58"/>
      <c r="FI176" s="58"/>
      <c r="FJ176" s="58"/>
      <c r="FK176" s="58"/>
      <c r="FL176" s="58"/>
      <c r="FM176" s="58"/>
      <c r="FN176" s="58"/>
      <c r="FO176" s="58"/>
      <c r="FP176" s="58"/>
      <c r="FQ176" s="58"/>
      <c r="FR176" s="58"/>
      <c r="FS176" s="58"/>
      <c r="FT176" s="58"/>
      <c r="FU176" s="58"/>
      <c r="FV176" s="58"/>
      <c r="FW176" s="58"/>
      <c r="FX176" s="58"/>
      <c r="FY176" s="58"/>
      <c r="FZ176" s="58"/>
      <c r="GA176" s="58"/>
      <c r="GB176" s="58"/>
      <c r="GC176" s="58"/>
      <c r="GD176" s="58"/>
      <c r="GE176" s="58"/>
      <c r="GF176" s="58"/>
      <c r="GG176" s="58"/>
      <c r="GH176" s="58"/>
      <c r="GI176" s="58"/>
      <c r="GJ176" s="58"/>
      <c r="GK176" s="58"/>
      <c r="GL176" s="58"/>
      <c r="GM176" s="58"/>
      <c r="GN176" s="58"/>
      <c r="GO176" s="58"/>
      <c r="GP176" s="58"/>
      <c r="GQ176" s="58"/>
      <c r="GR176" s="58"/>
      <c r="GS176" s="58"/>
      <c r="GT176" s="58"/>
      <c r="GU176" s="58"/>
      <c r="GV176" s="58"/>
      <c r="GW176" s="58"/>
      <c r="GX176" s="58"/>
      <c r="GY176" s="58"/>
      <c r="GZ176" s="58"/>
      <c r="HA176" s="58"/>
      <c r="HB176" s="58"/>
      <c r="HC176" s="58"/>
      <c r="HD176" s="58"/>
      <c r="HE176" s="58"/>
      <c r="HF176" s="58"/>
      <c r="HG176" s="58"/>
      <c r="HH176" s="58"/>
      <c r="HI176" s="58"/>
      <c r="HJ176" s="58"/>
      <c r="HK176" s="58"/>
      <c r="HL176" s="58"/>
      <c r="HM176" s="58"/>
      <c r="HN176" s="58"/>
      <c r="HO176" s="58"/>
      <c r="HP176" s="58"/>
      <c r="HQ176" s="58"/>
      <c r="HR176" s="58"/>
      <c r="HS176" s="58"/>
      <c r="HT176" s="58"/>
      <c r="HU176" s="58"/>
      <c r="HV176" s="58"/>
      <c r="HW176" s="58"/>
      <c r="HX176" s="58"/>
      <c r="HY176" s="58"/>
      <c r="HZ176" s="58"/>
      <c r="IA176" s="58"/>
      <c r="IB176" s="58"/>
      <c r="IC176" s="58"/>
      <c r="ID176" s="58"/>
      <c r="IE176" s="58"/>
      <c r="IF176" s="58"/>
      <c r="IG176" s="58"/>
      <c r="IH176" s="58"/>
      <c r="II176" s="58"/>
      <c r="IJ176" s="58"/>
      <c r="IK176" s="58"/>
      <c r="IL176" s="58"/>
      <c r="IM176" s="58"/>
      <c r="IN176" s="58"/>
    </row>
    <row r="177" spans="1:248" ht="16.5" customHeight="1">
      <c r="A177" s="54"/>
      <c r="B177" s="65" t="s">
        <v>368</v>
      </c>
      <c r="C177" s="114"/>
      <c r="D177" s="56">
        <v>21873170</v>
      </c>
      <c r="E177" s="56">
        <v>20813840</v>
      </c>
      <c r="F177" s="56">
        <v>20813840</v>
      </c>
      <c r="G177" s="92">
        <v>20813840</v>
      </c>
      <c r="H177" s="92">
        <f t="shared" ref="H177" si="136">G177-I177</f>
        <v>1852520</v>
      </c>
      <c r="I177" s="92">
        <v>18961320</v>
      </c>
      <c r="J177" s="57"/>
      <c r="K177" s="57"/>
      <c r="L177" s="58"/>
      <c r="M177" s="58"/>
      <c r="N177" s="58"/>
      <c r="O177" s="58"/>
      <c r="P177" s="58"/>
      <c r="Q177" s="58"/>
      <c r="R177" s="58"/>
      <c r="S177" s="58"/>
      <c r="T177" s="58"/>
      <c r="U177" s="58"/>
      <c r="V177" s="58"/>
      <c r="W177" s="58"/>
      <c r="X177" s="58"/>
      <c r="Y177" s="58"/>
      <c r="Z177" s="58"/>
      <c r="AA177" s="58"/>
      <c r="AB177" s="58"/>
      <c r="AC177" s="58"/>
      <c r="AD177" s="58"/>
      <c r="AE177" s="58"/>
      <c r="AF177" s="58"/>
      <c r="AG177" s="58"/>
      <c r="AH177" s="58"/>
      <c r="AI177" s="58"/>
      <c r="AJ177" s="58"/>
      <c r="AK177" s="58"/>
      <c r="AL177" s="58"/>
      <c r="AM177" s="58"/>
      <c r="AN177" s="58"/>
      <c r="AO177" s="58"/>
      <c r="AP177" s="58"/>
      <c r="AQ177" s="58"/>
      <c r="AR177" s="58"/>
      <c r="AS177" s="58"/>
      <c r="AT177" s="58"/>
      <c r="AU177" s="58"/>
      <c r="AV177" s="58"/>
      <c r="AW177" s="58"/>
      <c r="AX177" s="58"/>
      <c r="AY177" s="58"/>
      <c r="AZ177" s="58"/>
      <c r="BA177" s="58"/>
      <c r="BB177" s="58"/>
      <c r="BC177" s="58"/>
      <c r="BD177" s="58"/>
      <c r="BE177" s="58"/>
      <c r="BF177" s="58"/>
      <c r="BG177" s="58"/>
      <c r="BH177" s="58"/>
      <c r="BI177" s="58"/>
      <c r="BJ177" s="58"/>
      <c r="BK177" s="58"/>
      <c r="BL177" s="58"/>
      <c r="BM177" s="58"/>
      <c r="BN177" s="58"/>
      <c r="BO177" s="58"/>
      <c r="BP177" s="58"/>
      <c r="BQ177" s="58"/>
      <c r="BR177" s="58"/>
      <c r="BS177" s="58"/>
      <c r="BT177" s="58"/>
      <c r="BU177" s="58"/>
      <c r="BV177" s="58"/>
      <c r="BW177" s="58"/>
      <c r="BX177" s="58"/>
      <c r="BY177" s="58"/>
      <c r="BZ177" s="58"/>
      <c r="CA177" s="58"/>
      <c r="CB177" s="58"/>
      <c r="CC177" s="58"/>
      <c r="CD177" s="58"/>
      <c r="CE177" s="58"/>
      <c r="CF177" s="58"/>
      <c r="CG177" s="58"/>
      <c r="CH177" s="58"/>
      <c r="CI177" s="58"/>
      <c r="CJ177" s="58"/>
      <c r="CK177" s="58"/>
      <c r="CL177" s="58"/>
      <c r="CM177" s="58"/>
      <c r="CN177" s="58"/>
      <c r="CO177" s="58"/>
      <c r="CP177" s="58"/>
      <c r="CQ177" s="58"/>
      <c r="CR177" s="58"/>
      <c r="CS177" s="58"/>
      <c r="CT177" s="58"/>
      <c r="CU177" s="58"/>
      <c r="CV177" s="58"/>
      <c r="CW177" s="58"/>
      <c r="CX177" s="58"/>
      <c r="CY177" s="58"/>
      <c r="CZ177" s="58"/>
      <c r="DA177" s="58"/>
      <c r="DB177" s="58"/>
      <c r="DC177" s="58"/>
      <c r="DD177" s="58"/>
      <c r="DE177" s="58"/>
      <c r="DF177" s="58"/>
      <c r="DG177" s="58"/>
      <c r="DH177" s="58"/>
      <c r="DI177" s="58"/>
      <c r="DJ177" s="58"/>
      <c r="DK177" s="58"/>
      <c r="DL177" s="58"/>
      <c r="DM177" s="58"/>
      <c r="DN177" s="58"/>
      <c r="DO177" s="58"/>
      <c r="DP177" s="58"/>
      <c r="DQ177" s="58"/>
      <c r="DR177" s="58"/>
      <c r="DS177" s="58"/>
      <c r="DT177" s="58"/>
      <c r="DU177" s="58"/>
      <c r="DV177" s="58"/>
      <c r="DW177" s="58"/>
      <c r="DX177" s="58"/>
      <c r="DY177" s="58"/>
      <c r="DZ177" s="58"/>
      <c r="EA177" s="58"/>
      <c r="EB177" s="58"/>
      <c r="EC177" s="58"/>
      <c r="ED177" s="58"/>
      <c r="EE177" s="58"/>
      <c r="EF177" s="58"/>
      <c r="EG177" s="58"/>
      <c r="EH177" s="58"/>
      <c r="EI177" s="58"/>
      <c r="EJ177" s="58"/>
      <c r="EK177" s="58"/>
      <c r="EL177" s="58"/>
      <c r="EM177" s="58"/>
      <c r="EN177" s="58"/>
      <c r="EO177" s="58"/>
      <c r="EP177" s="58"/>
      <c r="EQ177" s="58"/>
      <c r="ER177" s="58"/>
      <c r="ES177" s="58"/>
      <c r="ET177" s="58"/>
      <c r="EU177" s="58"/>
      <c r="EV177" s="58"/>
      <c r="EW177" s="58"/>
      <c r="EX177" s="58"/>
      <c r="EY177" s="58"/>
      <c r="EZ177" s="58"/>
      <c r="FA177" s="58"/>
      <c r="FB177" s="58"/>
      <c r="FC177" s="58"/>
      <c r="FD177" s="58"/>
      <c r="FE177" s="58"/>
      <c r="FF177" s="58"/>
      <c r="FG177" s="58"/>
      <c r="FH177" s="58"/>
      <c r="FI177" s="58"/>
      <c r="FJ177" s="58"/>
      <c r="FK177" s="58"/>
      <c r="FL177" s="58"/>
      <c r="FM177" s="58"/>
      <c r="FN177" s="58"/>
      <c r="FO177" s="58"/>
      <c r="FP177" s="58"/>
      <c r="FQ177" s="58"/>
      <c r="FR177" s="58"/>
      <c r="FS177" s="58"/>
      <c r="FT177" s="58"/>
      <c r="FU177" s="58"/>
      <c r="FV177" s="58"/>
      <c r="FW177" s="58"/>
      <c r="FX177" s="58"/>
      <c r="FY177" s="58"/>
      <c r="FZ177" s="58"/>
      <c r="GA177" s="58"/>
      <c r="GB177" s="58"/>
      <c r="GC177" s="58"/>
      <c r="GD177" s="58"/>
      <c r="GE177" s="58"/>
      <c r="GF177" s="58"/>
      <c r="GG177" s="58"/>
      <c r="GH177" s="58"/>
      <c r="GI177" s="58"/>
      <c r="GJ177" s="58"/>
      <c r="GK177" s="58"/>
      <c r="GL177" s="58"/>
      <c r="GM177" s="58"/>
      <c r="GN177" s="58"/>
      <c r="GO177" s="58"/>
      <c r="GP177" s="58"/>
      <c r="GQ177" s="58"/>
      <c r="GR177" s="58"/>
      <c r="GS177" s="58"/>
      <c r="GT177" s="58"/>
      <c r="GU177" s="58"/>
      <c r="GV177" s="58"/>
      <c r="GW177" s="58"/>
      <c r="GX177" s="58"/>
      <c r="GY177" s="58"/>
      <c r="GZ177" s="58"/>
      <c r="HA177" s="58"/>
      <c r="HB177" s="58"/>
      <c r="HC177" s="58"/>
      <c r="HD177" s="58"/>
      <c r="HE177" s="58"/>
      <c r="HF177" s="58"/>
      <c r="HG177" s="58"/>
      <c r="HH177" s="58"/>
      <c r="HI177" s="58"/>
      <c r="HJ177" s="58"/>
      <c r="HK177" s="58"/>
      <c r="HL177" s="58"/>
      <c r="HM177" s="58"/>
      <c r="HN177" s="58"/>
      <c r="HO177" s="58"/>
      <c r="HP177" s="58"/>
      <c r="HQ177" s="58"/>
      <c r="HR177" s="58"/>
      <c r="HS177" s="58"/>
      <c r="HT177" s="58"/>
      <c r="HU177" s="58"/>
      <c r="HV177" s="58"/>
      <c r="HW177" s="58"/>
      <c r="HX177" s="58"/>
      <c r="HY177" s="58"/>
      <c r="HZ177" s="58"/>
      <c r="IA177" s="58"/>
      <c r="IB177" s="58"/>
      <c r="IC177" s="58"/>
      <c r="ID177" s="58"/>
      <c r="IE177" s="58"/>
      <c r="IF177" s="58"/>
      <c r="IG177" s="58"/>
      <c r="IH177" s="58"/>
      <c r="II177" s="58"/>
      <c r="IJ177" s="58"/>
      <c r="IK177" s="58"/>
      <c r="IL177" s="58"/>
      <c r="IM177" s="58"/>
      <c r="IN177" s="58"/>
    </row>
    <row r="178" spans="1:248" ht="60">
      <c r="A178" s="54"/>
      <c r="B178" s="65" t="s">
        <v>370</v>
      </c>
      <c r="C178" s="114"/>
      <c r="D178" s="56"/>
      <c r="E178" s="56"/>
      <c r="F178" s="56"/>
      <c r="G178" s="64"/>
      <c r="H178" s="64"/>
      <c r="I178" s="64"/>
      <c r="J178" s="57"/>
      <c r="K178" s="57"/>
      <c r="L178" s="58"/>
      <c r="M178" s="58"/>
      <c r="N178" s="58"/>
      <c r="O178" s="58"/>
      <c r="P178" s="58"/>
      <c r="Q178" s="58"/>
      <c r="R178" s="58"/>
      <c r="S178" s="58"/>
      <c r="T178" s="58"/>
      <c r="U178" s="58"/>
      <c r="V178" s="58"/>
      <c r="W178" s="58"/>
      <c r="X178" s="58"/>
      <c r="Y178" s="58"/>
      <c r="Z178" s="58"/>
      <c r="AA178" s="58"/>
      <c r="AB178" s="58"/>
      <c r="AC178" s="58"/>
      <c r="AD178" s="58"/>
      <c r="AE178" s="58"/>
      <c r="AF178" s="58"/>
      <c r="AG178" s="58"/>
      <c r="AH178" s="58"/>
      <c r="AI178" s="58"/>
      <c r="AJ178" s="58"/>
      <c r="AK178" s="58"/>
      <c r="AL178" s="58"/>
      <c r="AM178" s="58"/>
      <c r="AN178" s="58"/>
      <c r="AO178" s="58"/>
      <c r="AP178" s="58"/>
      <c r="AQ178" s="58"/>
      <c r="AR178" s="58"/>
      <c r="AS178" s="58"/>
      <c r="AT178" s="58"/>
      <c r="AU178" s="58"/>
      <c r="AV178" s="58"/>
      <c r="AW178" s="58"/>
      <c r="AX178" s="58"/>
      <c r="AY178" s="58"/>
      <c r="AZ178" s="58"/>
      <c r="BA178" s="58"/>
      <c r="BB178" s="58"/>
      <c r="BC178" s="58"/>
      <c r="BD178" s="58"/>
      <c r="BE178" s="58"/>
      <c r="BF178" s="58"/>
      <c r="BG178" s="58"/>
      <c r="BH178" s="58"/>
      <c r="BI178" s="58"/>
      <c r="BJ178" s="58"/>
      <c r="BK178" s="58"/>
      <c r="BL178" s="58"/>
      <c r="BM178" s="58"/>
      <c r="BN178" s="58"/>
      <c r="BO178" s="58"/>
      <c r="BP178" s="58"/>
      <c r="BQ178" s="58"/>
      <c r="BR178" s="58"/>
      <c r="BS178" s="58"/>
      <c r="BT178" s="58"/>
      <c r="BU178" s="58"/>
      <c r="BV178" s="58"/>
      <c r="BW178" s="58"/>
      <c r="BX178" s="58"/>
      <c r="BY178" s="58"/>
      <c r="BZ178" s="58"/>
      <c r="CA178" s="58"/>
      <c r="CB178" s="58"/>
      <c r="CC178" s="58"/>
      <c r="CD178" s="58"/>
      <c r="CE178" s="58"/>
      <c r="CF178" s="58"/>
      <c r="CG178" s="58"/>
      <c r="CH178" s="58"/>
      <c r="CI178" s="58"/>
      <c r="CJ178" s="58"/>
      <c r="CK178" s="58"/>
      <c r="CL178" s="58"/>
      <c r="CM178" s="58"/>
      <c r="CN178" s="58"/>
      <c r="CO178" s="58"/>
      <c r="CP178" s="58"/>
      <c r="CQ178" s="58"/>
      <c r="CR178" s="58"/>
      <c r="CS178" s="58"/>
      <c r="CT178" s="58"/>
      <c r="CU178" s="58"/>
      <c r="CV178" s="58"/>
      <c r="CW178" s="58"/>
      <c r="CX178" s="58"/>
      <c r="CY178" s="58"/>
      <c r="CZ178" s="58"/>
      <c r="DA178" s="58"/>
      <c r="DB178" s="58"/>
      <c r="DC178" s="58"/>
      <c r="DD178" s="58"/>
      <c r="DE178" s="58"/>
      <c r="DF178" s="58"/>
      <c r="DG178" s="58"/>
      <c r="DH178" s="58"/>
      <c r="DI178" s="58"/>
      <c r="DJ178" s="58"/>
      <c r="DK178" s="58"/>
      <c r="DL178" s="58"/>
      <c r="DM178" s="58"/>
      <c r="DN178" s="58"/>
      <c r="DO178" s="58"/>
      <c r="DP178" s="58"/>
      <c r="DQ178" s="58"/>
      <c r="DR178" s="58"/>
      <c r="DS178" s="58"/>
      <c r="DT178" s="58"/>
      <c r="DU178" s="58"/>
      <c r="DV178" s="58"/>
      <c r="DW178" s="58"/>
      <c r="DX178" s="58"/>
      <c r="DY178" s="58"/>
      <c r="DZ178" s="58"/>
      <c r="EA178" s="58"/>
      <c r="EB178" s="58"/>
      <c r="EC178" s="58"/>
      <c r="ED178" s="58"/>
      <c r="EE178" s="58"/>
      <c r="EF178" s="58"/>
      <c r="EG178" s="58"/>
      <c r="EH178" s="58"/>
      <c r="EI178" s="58"/>
      <c r="EJ178" s="58"/>
      <c r="EK178" s="58"/>
      <c r="EL178" s="58"/>
      <c r="EM178" s="58"/>
      <c r="EN178" s="58"/>
      <c r="EO178" s="58"/>
      <c r="EP178" s="58"/>
      <c r="EQ178" s="58"/>
      <c r="ER178" s="58"/>
      <c r="ES178" s="58"/>
      <c r="ET178" s="58"/>
      <c r="EU178" s="58"/>
      <c r="EV178" s="58"/>
      <c r="EW178" s="58"/>
      <c r="EX178" s="58"/>
      <c r="EY178" s="58"/>
      <c r="EZ178" s="58"/>
      <c r="FA178" s="58"/>
      <c r="FB178" s="58"/>
      <c r="FC178" s="58"/>
      <c r="FD178" s="58"/>
      <c r="FE178" s="58"/>
      <c r="FF178" s="58"/>
      <c r="FG178" s="58"/>
      <c r="FH178" s="58"/>
      <c r="FI178" s="58"/>
      <c r="FJ178" s="58"/>
      <c r="FK178" s="58"/>
      <c r="FL178" s="58"/>
      <c r="FM178" s="58"/>
      <c r="FN178" s="58"/>
      <c r="FO178" s="58"/>
      <c r="FP178" s="58"/>
      <c r="FQ178" s="58"/>
      <c r="FR178" s="58"/>
      <c r="FS178" s="58"/>
      <c r="FT178" s="58"/>
      <c r="FU178" s="58"/>
      <c r="FV178" s="58"/>
      <c r="FW178" s="58"/>
      <c r="FX178" s="58"/>
      <c r="FY178" s="58"/>
      <c r="FZ178" s="58"/>
      <c r="GA178" s="58"/>
      <c r="GB178" s="58"/>
      <c r="GC178" s="58"/>
      <c r="GD178" s="58"/>
      <c r="GE178" s="58"/>
      <c r="GF178" s="58"/>
      <c r="GG178" s="58"/>
      <c r="GH178" s="58"/>
      <c r="GI178" s="58"/>
      <c r="GJ178" s="58"/>
      <c r="GK178" s="58"/>
      <c r="GL178" s="58"/>
      <c r="GM178" s="58"/>
      <c r="GN178" s="58"/>
      <c r="GO178" s="58"/>
      <c r="GP178" s="58"/>
      <c r="GQ178" s="58"/>
      <c r="GR178" s="58"/>
      <c r="GS178" s="58"/>
      <c r="GT178" s="58"/>
      <c r="GU178" s="58"/>
      <c r="GV178" s="58"/>
      <c r="GW178" s="58"/>
      <c r="GX178" s="58"/>
      <c r="GY178" s="58"/>
      <c r="GZ178" s="58"/>
      <c r="HA178" s="58"/>
      <c r="HB178" s="58"/>
      <c r="HC178" s="58"/>
      <c r="HD178" s="58"/>
      <c r="HE178" s="58"/>
      <c r="HF178" s="58"/>
      <c r="HG178" s="58"/>
      <c r="HH178" s="58"/>
      <c r="HI178" s="58"/>
      <c r="HJ178" s="58"/>
      <c r="HK178" s="58"/>
      <c r="HL178" s="58"/>
      <c r="HM178" s="58"/>
      <c r="HN178" s="58"/>
      <c r="HO178" s="58"/>
      <c r="HP178" s="58"/>
      <c r="HQ178" s="58"/>
      <c r="HR178" s="58"/>
      <c r="HS178" s="58"/>
      <c r="HT178" s="58"/>
      <c r="HU178" s="58"/>
      <c r="HV178" s="58"/>
      <c r="HW178" s="58"/>
      <c r="HX178" s="58"/>
      <c r="HY178" s="58"/>
      <c r="HZ178" s="58"/>
      <c r="IA178" s="58"/>
      <c r="IB178" s="58"/>
      <c r="IC178" s="58"/>
      <c r="ID178" s="58"/>
      <c r="IE178" s="58"/>
      <c r="IF178" s="58"/>
      <c r="IG178" s="58"/>
      <c r="IH178" s="58"/>
      <c r="II178" s="58"/>
      <c r="IJ178" s="58"/>
      <c r="IK178" s="58"/>
      <c r="IL178" s="58"/>
      <c r="IM178" s="58"/>
      <c r="IN178" s="58"/>
    </row>
    <row r="179" spans="1:248" ht="16.5" customHeight="1">
      <c r="A179" s="61"/>
      <c r="B179" s="65" t="s">
        <v>361</v>
      </c>
      <c r="C179" s="114"/>
      <c r="D179" s="56"/>
      <c r="E179" s="56"/>
      <c r="F179" s="56"/>
      <c r="G179" s="64"/>
      <c r="H179" s="64"/>
      <c r="I179" s="64"/>
      <c r="J179" s="57"/>
      <c r="K179" s="57"/>
      <c r="L179" s="58"/>
      <c r="IN179" s="58"/>
    </row>
    <row r="180" spans="1:248">
      <c r="A180" s="61" t="s">
        <v>410</v>
      </c>
      <c r="B180" s="65" t="s">
        <v>411</v>
      </c>
      <c r="C180" s="116">
        <f t="shared" ref="C180:H180" si="137">C181+C182</f>
        <v>0</v>
      </c>
      <c r="D180" s="116">
        <f t="shared" si="137"/>
        <v>3709000</v>
      </c>
      <c r="E180" s="116">
        <f t="shared" si="137"/>
        <v>3174470</v>
      </c>
      <c r="F180" s="116">
        <f t="shared" si="137"/>
        <v>3174470</v>
      </c>
      <c r="G180" s="116">
        <f t="shared" si="137"/>
        <v>3174470</v>
      </c>
      <c r="H180" s="116">
        <f t="shared" si="137"/>
        <v>243470</v>
      </c>
      <c r="I180" s="116">
        <f t="shared" ref="I180" si="138">I181+I182</f>
        <v>2931000</v>
      </c>
      <c r="J180" s="57"/>
      <c r="K180" s="57"/>
      <c r="IN180" s="58"/>
    </row>
    <row r="181" spans="1:248">
      <c r="A181" s="61"/>
      <c r="B181" s="65" t="s">
        <v>368</v>
      </c>
      <c r="C181" s="116"/>
      <c r="D181" s="56">
        <v>3709000</v>
      </c>
      <c r="E181" s="56">
        <v>3174470</v>
      </c>
      <c r="F181" s="56">
        <v>3174470</v>
      </c>
      <c r="G181" s="137">
        <v>3174470</v>
      </c>
      <c r="H181" s="92">
        <f t="shared" ref="H181" si="139">G181-I181</f>
        <v>243470</v>
      </c>
      <c r="I181" s="137">
        <v>2931000</v>
      </c>
      <c r="J181" s="57"/>
      <c r="K181" s="57"/>
      <c r="IN181" s="58"/>
    </row>
    <row r="182" spans="1:248" ht="60">
      <c r="A182" s="61"/>
      <c r="B182" s="65" t="s">
        <v>370</v>
      </c>
      <c r="C182" s="116"/>
      <c r="D182" s="56"/>
      <c r="E182" s="56"/>
      <c r="F182" s="56"/>
      <c r="G182" s="71"/>
      <c r="H182" s="71"/>
      <c r="I182" s="71"/>
      <c r="J182" s="57"/>
      <c r="K182" s="57"/>
      <c r="IN182" s="58"/>
    </row>
    <row r="183" spans="1:248">
      <c r="A183" s="61"/>
      <c r="B183" s="65" t="s">
        <v>361</v>
      </c>
      <c r="C183" s="116"/>
      <c r="D183" s="56"/>
      <c r="E183" s="56"/>
      <c r="F183" s="56"/>
      <c r="G183" s="71"/>
      <c r="H183" s="71"/>
      <c r="I183" s="71"/>
      <c r="J183" s="57"/>
      <c r="K183" s="57"/>
      <c r="M183" s="58"/>
      <c r="N183" s="58"/>
      <c r="O183" s="58"/>
      <c r="P183" s="58"/>
      <c r="Q183" s="58"/>
      <c r="R183" s="58"/>
      <c r="S183" s="58"/>
      <c r="T183" s="58"/>
      <c r="U183" s="58"/>
      <c r="V183" s="58"/>
      <c r="W183" s="58"/>
      <c r="X183" s="58"/>
      <c r="Y183" s="58"/>
      <c r="Z183" s="58"/>
      <c r="AA183" s="58"/>
      <c r="AB183" s="58"/>
      <c r="AC183" s="58"/>
      <c r="AD183" s="58"/>
      <c r="AE183" s="58"/>
      <c r="AF183" s="58"/>
      <c r="AG183" s="58"/>
      <c r="AH183" s="58"/>
      <c r="AI183" s="58"/>
      <c r="AJ183" s="58"/>
      <c r="AK183" s="58"/>
      <c r="AL183" s="58"/>
      <c r="AM183" s="58"/>
      <c r="AN183" s="58"/>
      <c r="AO183" s="58"/>
      <c r="AP183" s="58"/>
      <c r="AQ183" s="58"/>
      <c r="AR183" s="58"/>
      <c r="AS183" s="58"/>
      <c r="AT183" s="58"/>
      <c r="AU183" s="58"/>
      <c r="AV183" s="58"/>
      <c r="AW183" s="58"/>
      <c r="AX183" s="58"/>
      <c r="AY183" s="58"/>
      <c r="AZ183" s="58"/>
      <c r="BA183" s="58"/>
      <c r="BB183" s="58"/>
      <c r="BC183" s="58"/>
      <c r="BD183" s="58"/>
      <c r="BE183" s="58"/>
      <c r="BF183" s="58"/>
      <c r="BG183" s="58"/>
      <c r="BH183" s="58"/>
      <c r="BI183" s="58"/>
      <c r="BJ183" s="58"/>
      <c r="BK183" s="58"/>
      <c r="BL183" s="58"/>
      <c r="BM183" s="58"/>
      <c r="BN183" s="58"/>
      <c r="BO183" s="58"/>
      <c r="BP183" s="58"/>
      <c r="BQ183" s="58"/>
      <c r="BR183" s="58"/>
      <c r="BS183" s="58"/>
      <c r="BT183" s="58"/>
      <c r="BU183" s="58"/>
      <c r="BV183" s="58"/>
      <c r="BW183" s="58"/>
      <c r="BX183" s="58"/>
      <c r="BY183" s="58"/>
      <c r="BZ183" s="58"/>
      <c r="CA183" s="58"/>
      <c r="CB183" s="58"/>
      <c r="CC183" s="58"/>
      <c r="CD183" s="58"/>
      <c r="CE183" s="58"/>
      <c r="CF183" s="58"/>
      <c r="CG183" s="58"/>
      <c r="CH183" s="58"/>
      <c r="CI183" s="58"/>
      <c r="CJ183" s="58"/>
      <c r="CK183" s="58"/>
      <c r="CL183" s="58"/>
      <c r="CM183" s="58"/>
      <c r="CN183" s="58"/>
      <c r="CO183" s="58"/>
      <c r="CP183" s="58"/>
      <c r="CQ183" s="58"/>
      <c r="CR183" s="58"/>
      <c r="CS183" s="58"/>
      <c r="CT183" s="58"/>
      <c r="CU183" s="58"/>
      <c r="CV183" s="58"/>
      <c r="CW183" s="58"/>
      <c r="CX183" s="58"/>
      <c r="CY183" s="58"/>
      <c r="CZ183" s="58"/>
      <c r="DA183" s="58"/>
      <c r="DB183" s="58"/>
      <c r="DC183" s="58"/>
      <c r="DD183" s="58"/>
      <c r="DE183" s="58"/>
      <c r="DF183" s="58"/>
      <c r="DG183" s="58"/>
      <c r="DH183" s="58"/>
      <c r="DI183" s="58"/>
      <c r="DJ183" s="58"/>
      <c r="DK183" s="58"/>
      <c r="DL183" s="58"/>
      <c r="DM183" s="58"/>
      <c r="DN183" s="58"/>
      <c r="DO183" s="58"/>
      <c r="DP183" s="58"/>
      <c r="DQ183" s="58"/>
      <c r="DR183" s="58"/>
      <c r="DS183" s="58"/>
      <c r="DT183" s="58"/>
      <c r="DU183" s="58"/>
      <c r="DV183" s="58"/>
      <c r="DW183" s="58"/>
      <c r="DX183" s="58"/>
      <c r="DY183" s="58"/>
      <c r="DZ183" s="58"/>
      <c r="EA183" s="58"/>
      <c r="EB183" s="58"/>
      <c r="EC183" s="58"/>
      <c r="ED183" s="58"/>
      <c r="EE183" s="58"/>
      <c r="EF183" s="58"/>
      <c r="EG183" s="58"/>
      <c r="EH183" s="58"/>
      <c r="EI183" s="58"/>
      <c r="EJ183" s="58"/>
      <c r="EK183" s="58"/>
      <c r="EL183" s="58"/>
      <c r="EM183" s="58"/>
      <c r="EN183" s="58"/>
      <c r="EO183" s="58"/>
      <c r="EP183" s="58"/>
      <c r="EQ183" s="58"/>
      <c r="ER183" s="58"/>
      <c r="ES183" s="58"/>
      <c r="ET183" s="58"/>
      <c r="EU183" s="58"/>
      <c r="EV183" s="58"/>
      <c r="EW183" s="58"/>
      <c r="EX183" s="58"/>
      <c r="EY183" s="58"/>
      <c r="EZ183" s="58"/>
      <c r="FA183" s="58"/>
      <c r="FB183" s="58"/>
      <c r="FC183" s="58"/>
      <c r="FD183" s="58"/>
      <c r="FE183" s="58"/>
      <c r="FF183" s="58"/>
      <c r="FG183" s="58"/>
      <c r="FH183" s="58"/>
      <c r="FI183" s="58"/>
      <c r="FJ183" s="58"/>
      <c r="FK183" s="58"/>
      <c r="FL183" s="58"/>
      <c r="FM183" s="58"/>
      <c r="FN183" s="58"/>
      <c r="FO183" s="58"/>
      <c r="FP183" s="58"/>
      <c r="FQ183" s="58"/>
      <c r="FR183" s="58"/>
      <c r="FS183" s="58"/>
      <c r="FT183" s="58"/>
      <c r="FU183" s="58"/>
      <c r="FV183" s="58"/>
      <c r="FW183" s="58"/>
      <c r="FX183" s="58"/>
      <c r="FY183" s="58"/>
      <c r="FZ183" s="58"/>
      <c r="GA183" s="58"/>
      <c r="GB183" s="58"/>
      <c r="GC183" s="58"/>
      <c r="GD183" s="58"/>
      <c r="GE183" s="58"/>
      <c r="GF183" s="58"/>
      <c r="GG183" s="58"/>
      <c r="GH183" s="58"/>
      <c r="GI183" s="58"/>
      <c r="GJ183" s="58"/>
      <c r="GK183" s="58"/>
      <c r="GL183" s="58"/>
      <c r="GM183" s="58"/>
      <c r="GN183" s="58"/>
      <c r="GO183" s="58"/>
      <c r="GP183" s="58"/>
      <c r="GQ183" s="58"/>
      <c r="GR183" s="58"/>
      <c r="GS183" s="58"/>
      <c r="GT183" s="58"/>
      <c r="GU183" s="58"/>
      <c r="GV183" s="58"/>
      <c r="GW183" s="58"/>
      <c r="GX183" s="58"/>
      <c r="GY183" s="58"/>
      <c r="GZ183" s="58"/>
      <c r="HA183" s="58"/>
      <c r="HB183" s="58"/>
      <c r="HC183" s="58"/>
      <c r="HD183" s="58"/>
      <c r="HE183" s="58"/>
      <c r="HF183" s="58"/>
      <c r="HG183" s="58"/>
      <c r="HH183" s="58"/>
      <c r="HI183" s="58"/>
      <c r="HJ183" s="58"/>
      <c r="HK183" s="58"/>
      <c r="HL183" s="58"/>
      <c r="HM183" s="58"/>
      <c r="HN183" s="58"/>
      <c r="HO183" s="58"/>
      <c r="HP183" s="58"/>
      <c r="HQ183" s="58"/>
      <c r="HR183" s="58"/>
      <c r="HS183" s="58"/>
      <c r="HT183" s="58"/>
      <c r="HU183" s="58"/>
      <c r="HV183" s="58"/>
      <c r="HW183" s="58"/>
      <c r="HX183" s="58"/>
      <c r="HY183" s="58"/>
      <c r="HZ183" s="58"/>
      <c r="IA183" s="58"/>
      <c r="IB183" s="58"/>
      <c r="IC183" s="58"/>
      <c r="ID183" s="58"/>
      <c r="IE183" s="58"/>
      <c r="IF183" s="58"/>
      <c r="IG183" s="58"/>
      <c r="IH183" s="58"/>
      <c r="II183" s="58"/>
      <c r="IJ183" s="58"/>
      <c r="IK183" s="58"/>
      <c r="IL183" s="58"/>
      <c r="IM183" s="58"/>
      <c r="IN183" s="58"/>
    </row>
    <row r="184" spans="1:248">
      <c r="A184" s="61" t="s">
        <v>412</v>
      </c>
      <c r="B184" s="59" t="s">
        <v>413</v>
      </c>
      <c r="C184" s="115">
        <f>+C185+C196+C201+C206+C218</f>
        <v>0</v>
      </c>
      <c r="D184" s="115">
        <f t="shared" ref="D184:H184" si="140">+D185+D196+D201+D206+D218</f>
        <v>87827770</v>
      </c>
      <c r="E184" s="115">
        <f t="shared" si="140"/>
        <v>73832390</v>
      </c>
      <c r="F184" s="115">
        <f t="shared" si="140"/>
        <v>73832390</v>
      </c>
      <c r="G184" s="115">
        <f t="shared" si="140"/>
        <v>73550662.549999997</v>
      </c>
      <c r="H184" s="115">
        <f t="shared" si="140"/>
        <v>5699726.6099999994</v>
      </c>
      <c r="I184" s="115">
        <f t="shared" ref="I184" si="141">+I185+I196+I201+I206+I218</f>
        <v>67850935.939999998</v>
      </c>
      <c r="J184" s="57"/>
      <c r="K184" s="57"/>
      <c r="L184" s="58"/>
      <c r="M184" s="58"/>
      <c r="N184" s="58"/>
      <c r="O184" s="58"/>
      <c r="P184" s="58"/>
      <c r="Q184" s="58"/>
      <c r="R184" s="58"/>
      <c r="S184" s="58"/>
      <c r="T184" s="58"/>
      <c r="U184" s="58"/>
      <c r="V184" s="58"/>
      <c r="W184" s="58"/>
      <c r="X184" s="58"/>
      <c r="Y184" s="58"/>
      <c r="Z184" s="58"/>
      <c r="AA184" s="58"/>
      <c r="AB184" s="58"/>
      <c r="AC184" s="58"/>
      <c r="AD184" s="58"/>
      <c r="AE184" s="58"/>
      <c r="AF184" s="58"/>
      <c r="AG184" s="58"/>
      <c r="AH184" s="58"/>
      <c r="AI184" s="58"/>
      <c r="AJ184" s="58"/>
      <c r="AK184" s="58"/>
      <c r="AL184" s="58"/>
      <c r="AM184" s="58"/>
      <c r="AN184" s="58"/>
      <c r="AO184" s="58"/>
      <c r="AP184" s="58"/>
      <c r="AQ184" s="58"/>
      <c r="AR184" s="58"/>
      <c r="AS184" s="58"/>
      <c r="AT184" s="58"/>
      <c r="AU184" s="58"/>
      <c r="AV184" s="58"/>
      <c r="AW184" s="58"/>
      <c r="AX184" s="58"/>
      <c r="AY184" s="58"/>
      <c r="AZ184" s="58"/>
      <c r="BA184" s="58"/>
      <c r="BB184" s="58"/>
      <c r="BC184" s="58"/>
      <c r="BD184" s="58"/>
      <c r="BE184" s="58"/>
      <c r="BF184" s="58"/>
      <c r="BG184" s="58"/>
      <c r="BH184" s="58"/>
      <c r="BI184" s="58"/>
      <c r="BJ184" s="58"/>
      <c r="BK184" s="58"/>
      <c r="BL184" s="58"/>
      <c r="BM184" s="58"/>
      <c r="BN184" s="58"/>
      <c r="BO184" s="58"/>
      <c r="BP184" s="58"/>
      <c r="BQ184" s="58"/>
      <c r="BR184" s="58"/>
      <c r="BS184" s="58"/>
      <c r="BT184" s="58"/>
      <c r="BU184" s="58"/>
      <c r="BV184" s="58"/>
      <c r="BW184" s="58"/>
      <c r="BX184" s="58"/>
      <c r="BY184" s="58"/>
      <c r="BZ184" s="58"/>
      <c r="CA184" s="58"/>
      <c r="CB184" s="58"/>
      <c r="CC184" s="58"/>
      <c r="CD184" s="58"/>
      <c r="CE184" s="58"/>
      <c r="CF184" s="58"/>
      <c r="CG184" s="58"/>
      <c r="CH184" s="58"/>
      <c r="CI184" s="58"/>
      <c r="CJ184" s="58"/>
      <c r="CK184" s="58"/>
      <c r="CL184" s="58"/>
      <c r="CM184" s="58"/>
      <c r="CN184" s="58"/>
      <c r="CO184" s="58"/>
      <c r="CP184" s="58"/>
      <c r="CQ184" s="58"/>
      <c r="CR184" s="58"/>
      <c r="CS184" s="58"/>
      <c r="CT184" s="58"/>
      <c r="CU184" s="58"/>
      <c r="CV184" s="58"/>
      <c r="CW184" s="58"/>
      <c r="CX184" s="58"/>
      <c r="CY184" s="58"/>
      <c r="CZ184" s="58"/>
      <c r="DA184" s="58"/>
      <c r="DB184" s="58"/>
      <c r="DC184" s="58"/>
      <c r="DD184" s="58"/>
      <c r="DE184" s="58"/>
      <c r="DF184" s="58"/>
      <c r="DG184" s="58"/>
      <c r="DH184" s="58"/>
      <c r="DI184" s="58"/>
      <c r="DJ184" s="58"/>
      <c r="DK184" s="58"/>
      <c r="DL184" s="58"/>
      <c r="DM184" s="58"/>
      <c r="DN184" s="58"/>
      <c r="DO184" s="58"/>
      <c r="DP184" s="58"/>
      <c r="DQ184" s="58"/>
      <c r="DR184" s="58"/>
      <c r="DS184" s="58"/>
      <c r="DT184" s="58"/>
      <c r="DU184" s="58"/>
      <c r="DV184" s="58"/>
      <c r="DW184" s="58"/>
      <c r="DX184" s="58"/>
      <c r="DY184" s="58"/>
      <c r="DZ184" s="58"/>
      <c r="EA184" s="58"/>
      <c r="EB184" s="58"/>
      <c r="EC184" s="58"/>
      <c r="ED184" s="58"/>
      <c r="EE184" s="58"/>
      <c r="EF184" s="58"/>
      <c r="EG184" s="58"/>
      <c r="EH184" s="58"/>
      <c r="EI184" s="58"/>
      <c r="EJ184" s="58"/>
      <c r="EK184" s="58"/>
      <c r="EL184" s="58"/>
      <c r="EM184" s="58"/>
      <c r="EN184" s="58"/>
      <c r="EO184" s="58"/>
      <c r="EP184" s="58"/>
      <c r="EQ184" s="58"/>
      <c r="ER184" s="58"/>
      <c r="ES184" s="58"/>
      <c r="ET184" s="58"/>
      <c r="EU184" s="58"/>
      <c r="EV184" s="58"/>
      <c r="EW184" s="58"/>
      <c r="EX184" s="58"/>
      <c r="EY184" s="58"/>
      <c r="EZ184" s="58"/>
      <c r="FA184" s="58"/>
      <c r="FB184" s="58"/>
      <c r="FC184" s="58"/>
      <c r="FD184" s="58"/>
      <c r="FE184" s="58"/>
      <c r="FF184" s="58"/>
      <c r="FG184" s="58"/>
      <c r="FH184" s="58"/>
      <c r="FI184" s="58"/>
      <c r="FJ184" s="58"/>
      <c r="FK184" s="58"/>
      <c r="FL184" s="58"/>
      <c r="FM184" s="58"/>
      <c r="FN184" s="58"/>
      <c r="FO184" s="58"/>
      <c r="FP184" s="58"/>
      <c r="FQ184" s="58"/>
      <c r="FR184" s="58"/>
      <c r="FS184" s="58"/>
      <c r="FT184" s="58"/>
      <c r="FU184" s="58"/>
      <c r="FV184" s="58"/>
      <c r="FW184" s="58"/>
      <c r="FX184" s="58"/>
      <c r="FY184" s="58"/>
      <c r="FZ184" s="58"/>
      <c r="GA184" s="58"/>
      <c r="GB184" s="58"/>
      <c r="GC184" s="58"/>
      <c r="GD184" s="58"/>
      <c r="GE184" s="58"/>
      <c r="GF184" s="58"/>
      <c r="GG184" s="58"/>
      <c r="GH184" s="58"/>
      <c r="GI184" s="58"/>
      <c r="GJ184" s="58"/>
      <c r="GK184" s="58"/>
      <c r="GL184" s="58"/>
      <c r="GM184" s="58"/>
      <c r="GN184" s="58"/>
      <c r="GO184" s="58"/>
      <c r="GP184" s="58"/>
      <c r="GQ184" s="58"/>
      <c r="GR184" s="58"/>
      <c r="GS184" s="58"/>
      <c r="GT184" s="58"/>
      <c r="GU184" s="58"/>
      <c r="GV184" s="58"/>
      <c r="GW184" s="58"/>
      <c r="GX184" s="58"/>
      <c r="GY184" s="58"/>
      <c r="GZ184" s="58"/>
      <c r="HA184" s="58"/>
      <c r="HB184" s="58"/>
      <c r="HC184" s="58"/>
      <c r="HD184" s="58"/>
      <c r="HE184" s="58"/>
      <c r="HF184" s="58"/>
      <c r="HG184" s="58"/>
      <c r="HH184" s="58"/>
      <c r="HI184" s="58"/>
      <c r="HJ184" s="58"/>
      <c r="HK184" s="58"/>
      <c r="HL184" s="58"/>
      <c r="HM184" s="58"/>
      <c r="HN184" s="58"/>
      <c r="HO184" s="58"/>
      <c r="HP184" s="58"/>
      <c r="HQ184" s="58"/>
      <c r="HR184" s="58"/>
      <c r="HS184" s="58"/>
      <c r="HT184" s="58"/>
      <c r="HU184" s="58"/>
      <c r="HV184" s="58"/>
      <c r="HW184" s="58"/>
      <c r="HX184" s="58"/>
      <c r="HY184" s="58"/>
      <c r="HZ184" s="58"/>
      <c r="IA184" s="58"/>
      <c r="IB184" s="58"/>
      <c r="IC184" s="58"/>
      <c r="ID184" s="58"/>
      <c r="IE184" s="58"/>
      <c r="IF184" s="58"/>
      <c r="IG184" s="58"/>
      <c r="IH184" s="58"/>
      <c r="II184" s="58"/>
      <c r="IJ184" s="58"/>
      <c r="IK184" s="58"/>
      <c r="IL184" s="58"/>
      <c r="IM184" s="58"/>
    </row>
    <row r="185" spans="1:248">
      <c r="A185" s="61" t="s">
        <v>414</v>
      </c>
      <c r="B185" s="59" t="s">
        <v>415</v>
      </c>
      <c r="C185" s="114">
        <f>+C186+C190+C191+C192+C193+C194</f>
        <v>0</v>
      </c>
      <c r="D185" s="114">
        <f t="shared" ref="D185:H185" si="142">+D186+D190+D191+D192+D193+D194</f>
        <v>51971600</v>
      </c>
      <c r="E185" s="114">
        <f t="shared" si="142"/>
        <v>42665400</v>
      </c>
      <c r="F185" s="114">
        <f t="shared" si="142"/>
        <v>42665400</v>
      </c>
      <c r="G185" s="114">
        <f t="shared" si="142"/>
        <v>42383672.549999997</v>
      </c>
      <c r="H185" s="114">
        <f t="shared" si="142"/>
        <v>3599575.3899999997</v>
      </c>
      <c r="I185" s="114">
        <f t="shared" ref="I185" si="143">+I186+I190+I191+I192+I193+I194</f>
        <v>38784097.159999996</v>
      </c>
      <c r="J185" s="57"/>
      <c r="K185" s="57"/>
      <c r="L185" s="58"/>
      <c r="M185" s="58"/>
      <c r="N185" s="58"/>
      <c r="O185" s="58"/>
      <c r="P185" s="58"/>
      <c r="Q185" s="58"/>
      <c r="R185" s="58"/>
      <c r="S185" s="58"/>
      <c r="T185" s="58"/>
      <c r="U185" s="58"/>
      <c r="V185" s="58"/>
      <c r="W185" s="58"/>
      <c r="X185" s="58"/>
      <c r="Y185" s="58"/>
      <c r="Z185" s="58"/>
      <c r="AA185" s="58"/>
      <c r="AB185" s="58"/>
      <c r="AC185" s="58"/>
      <c r="AD185" s="58"/>
      <c r="AE185" s="58"/>
      <c r="AF185" s="58"/>
      <c r="AG185" s="58"/>
      <c r="AH185" s="58"/>
      <c r="AI185" s="58"/>
      <c r="AJ185" s="58"/>
      <c r="AK185" s="58"/>
      <c r="AL185" s="58"/>
      <c r="AM185" s="58"/>
      <c r="AN185" s="58"/>
      <c r="AO185" s="58"/>
      <c r="AP185" s="58"/>
      <c r="AQ185" s="58"/>
      <c r="AR185" s="58"/>
      <c r="AS185" s="58"/>
      <c r="AT185" s="58"/>
      <c r="AU185" s="58"/>
      <c r="AV185" s="58"/>
      <c r="AW185" s="58"/>
      <c r="AX185" s="58"/>
      <c r="AY185" s="58"/>
      <c r="AZ185" s="58"/>
      <c r="BA185" s="58"/>
      <c r="BB185" s="58"/>
      <c r="BC185" s="58"/>
      <c r="BD185" s="58"/>
      <c r="BE185" s="58"/>
      <c r="BF185" s="58"/>
      <c r="BG185" s="58"/>
      <c r="BH185" s="58"/>
      <c r="BI185" s="58"/>
      <c r="BJ185" s="58"/>
      <c r="BK185" s="58"/>
      <c r="BL185" s="58"/>
      <c r="BM185" s="58"/>
      <c r="BN185" s="58"/>
      <c r="BO185" s="58"/>
      <c r="BP185" s="58"/>
      <c r="BQ185" s="58"/>
      <c r="BR185" s="58"/>
      <c r="BS185" s="58"/>
      <c r="BT185" s="58"/>
      <c r="BU185" s="58"/>
      <c r="BV185" s="58"/>
      <c r="BW185" s="58"/>
      <c r="BX185" s="58"/>
      <c r="BY185" s="58"/>
      <c r="BZ185" s="58"/>
      <c r="CA185" s="58"/>
      <c r="CB185" s="58"/>
      <c r="CC185" s="58"/>
      <c r="CD185" s="58"/>
      <c r="CE185" s="58"/>
      <c r="CF185" s="58"/>
      <c r="CG185" s="58"/>
      <c r="CH185" s="58"/>
      <c r="CI185" s="58"/>
      <c r="CJ185" s="58"/>
      <c r="CK185" s="58"/>
      <c r="CL185" s="58"/>
      <c r="CM185" s="58"/>
      <c r="CN185" s="58"/>
      <c r="CO185" s="58"/>
      <c r="CP185" s="58"/>
      <c r="CQ185" s="58"/>
      <c r="CR185" s="58"/>
      <c r="CS185" s="58"/>
      <c r="CT185" s="58"/>
      <c r="CU185" s="58"/>
      <c r="CV185" s="58"/>
      <c r="CW185" s="58"/>
      <c r="CX185" s="58"/>
      <c r="CY185" s="58"/>
      <c r="CZ185" s="58"/>
      <c r="DA185" s="58"/>
      <c r="DB185" s="58"/>
      <c r="DC185" s="58"/>
      <c r="DD185" s="58"/>
      <c r="DE185" s="58"/>
      <c r="DF185" s="58"/>
      <c r="DG185" s="58"/>
      <c r="DH185" s="58"/>
      <c r="DI185" s="58"/>
      <c r="DJ185" s="58"/>
      <c r="DK185" s="58"/>
      <c r="DL185" s="58"/>
      <c r="DM185" s="58"/>
      <c r="DN185" s="58"/>
      <c r="DO185" s="58"/>
      <c r="DP185" s="58"/>
      <c r="DQ185" s="58"/>
      <c r="DR185" s="58"/>
      <c r="DS185" s="58"/>
      <c r="DT185" s="58"/>
      <c r="DU185" s="58"/>
      <c r="DV185" s="58"/>
      <c r="DW185" s="58"/>
      <c r="DX185" s="58"/>
      <c r="DY185" s="58"/>
      <c r="DZ185" s="58"/>
      <c r="EA185" s="58"/>
      <c r="EB185" s="58"/>
      <c r="EC185" s="58"/>
      <c r="ED185" s="58"/>
      <c r="EE185" s="58"/>
      <c r="EF185" s="58"/>
      <c r="EG185" s="58"/>
      <c r="EH185" s="58"/>
      <c r="EI185" s="58"/>
      <c r="EJ185" s="58"/>
      <c r="EK185" s="58"/>
      <c r="EL185" s="58"/>
      <c r="EM185" s="58"/>
      <c r="EN185" s="58"/>
      <c r="EO185" s="58"/>
      <c r="EP185" s="58"/>
      <c r="EQ185" s="58"/>
      <c r="ER185" s="58"/>
      <c r="ES185" s="58"/>
      <c r="ET185" s="58"/>
      <c r="EU185" s="58"/>
      <c r="EV185" s="58"/>
      <c r="EW185" s="58"/>
      <c r="EX185" s="58"/>
      <c r="EY185" s="58"/>
      <c r="EZ185" s="58"/>
      <c r="FA185" s="58"/>
      <c r="FB185" s="58"/>
      <c r="FC185" s="58"/>
      <c r="FD185" s="58"/>
      <c r="FE185" s="58"/>
      <c r="FF185" s="58"/>
      <c r="FG185" s="58"/>
      <c r="FH185" s="58"/>
      <c r="FI185" s="58"/>
      <c r="FJ185" s="58"/>
      <c r="FK185" s="58"/>
      <c r="FL185" s="58"/>
      <c r="FM185" s="58"/>
      <c r="FN185" s="58"/>
      <c r="FO185" s="58"/>
      <c r="FP185" s="58"/>
      <c r="FQ185" s="58"/>
      <c r="FR185" s="58"/>
      <c r="FS185" s="58"/>
      <c r="FT185" s="58"/>
      <c r="FU185" s="58"/>
      <c r="FV185" s="58"/>
      <c r="FW185" s="58"/>
      <c r="FX185" s="58"/>
      <c r="FY185" s="58"/>
      <c r="FZ185" s="58"/>
      <c r="GA185" s="58"/>
      <c r="GB185" s="58"/>
      <c r="GC185" s="58"/>
      <c r="GD185" s="58"/>
      <c r="GE185" s="58"/>
      <c r="GF185" s="58"/>
      <c r="GG185" s="58"/>
      <c r="GH185" s="58"/>
      <c r="GI185" s="58"/>
      <c r="GJ185" s="58"/>
      <c r="GK185" s="58"/>
      <c r="GL185" s="58"/>
      <c r="GM185" s="58"/>
      <c r="GN185" s="58"/>
      <c r="GO185" s="58"/>
      <c r="GP185" s="58"/>
      <c r="GQ185" s="58"/>
      <c r="GR185" s="58"/>
      <c r="GS185" s="58"/>
      <c r="GT185" s="58"/>
      <c r="GU185" s="58"/>
      <c r="GV185" s="58"/>
      <c r="GW185" s="58"/>
      <c r="GX185" s="58"/>
      <c r="GY185" s="58"/>
      <c r="GZ185" s="58"/>
      <c r="HA185" s="58"/>
      <c r="HB185" s="58"/>
      <c r="HC185" s="58"/>
      <c r="HD185" s="58"/>
      <c r="HE185" s="58"/>
      <c r="HF185" s="58"/>
      <c r="HG185" s="58"/>
      <c r="HH185" s="58"/>
      <c r="HI185" s="58"/>
      <c r="HJ185" s="58"/>
      <c r="HK185" s="58"/>
      <c r="HL185" s="58"/>
      <c r="HM185" s="58"/>
      <c r="HN185" s="58"/>
      <c r="HO185" s="58"/>
      <c r="HP185" s="58"/>
      <c r="HQ185" s="58"/>
      <c r="HR185" s="58"/>
      <c r="HS185" s="58"/>
      <c r="HT185" s="58"/>
      <c r="HU185" s="58"/>
      <c r="HV185" s="58"/>
      <c r="HW185" s="58"/>
      <c r="HX185" s="58"/>
      <c r="HY185" s="58"/>
      <c r="HZ185" s="58"/>
      <c r="IA185" s="58"/>
      <c r="IB185" s="58"/>
      <c r="IC185" s="58"/>
      <c r="ID185" s="58"/>
      <c r="IE185" s="58"/>
      <c r="IF185" s="58"/>
      <c r="IG185" s="58"/>
      <c r="IH185" s="58"/>
      <c r="II185" s="58"/>
      <c r="IJ185" s="58"/>
      <c r="IK185" s="58"/>
      <c r="IL185" s="58"/>
      <c r="IM185" s="58"/>
    </row>
    <row r="186" spans="1:248" ht="16.5" customHeight="1">
      <c r="A186" s="61"/>
      <c r="B186" s="87" t="s">
        <v>512</v>
      </c>
      <c r="C186" s="116">
        <f>C187+C188+C189</f>
        <v>0</v>
      </c>
      <c r="D186" s="116">
        <v>49395000</v>
      </c>
      <c r="E186" s="116">
        <v>40054850</v>
      </c>
      <c r="F186" s="116">
        <v>40054850</v>
      </c>
      <c r="G186" s="116">
        <f t="shared" ref="G186:H186" si="144">G187+G188+G189</f>
        <v>40054576.75</v>
      </c>
      <c r="H186" s="116">
        <f t="shared" si="144"/>
        <v>3365479.59</v>
      </c>
      <c r="I186" s="116">
        <f t="shared" ref="I186" si="145">I187+I188+I189</f>
        <v>36689097.159999996</v>
      </c>
      <c r="J186" s="57"/>
      <c r="K186" s="57"/>
      <c r="L186" s="58"/>
      <c r="M186" s="58"/>
      <c r="N186" s="58"/>
      <c r="O186" s="58"/>
      <c r="P186" s="58"/>
      <c r="Q186" s="58"/>
      <c r="R186" s="58"/>
      <c r="S186" s="58"/>
      <c r="T186" s="58"/>
      <c r="U186" s="58"/>
      <c r="V186" s="58"/>
      <c r="W186" s="58"/>
      <c r="X186" s="58"/>
      <c r="Y186" s="58"/>
      <c r="Z186" s="58"/>
      <c r="AA186" s="58"/>
      <c r="AB186" s="58"/>
      <c r="AC186" s="58"/>
      <c r="AD186" s="58"/>
      <c r="AE186" s="58"/>
      <c r="AF186" s="58"/>
      <c r="AG186" s="58"/>
      <c r="AH186" s="58"/>
      <c r="AI186" s="58"/>
      <c r="AJ186" s="58"/>
      <c r="AK186" s="58"/>
      <c r="AL186" s="58"/>
      <c r="AM186" s="58"/>
      <c r="AN186" s="58"/>
      <c r="AO186" s="58"/>
      <c r="AP186" s="58"/>
      <c r="AQ186" s="58"/>
      <c r="AR186" s="58"/>
      <c r="AS186" s="58"/>
      <c r="AT186" s="58"/>
      <c r="AU186" s="58"/>
      <c r="AV186" s="58"/>
      <c r="AW186" s="58"/>
      <c r="AX186" s="58"/>
      <c r="AY186" s="58"/>
      <c r="AZ186" s="58"/>
      <c r="BA186" s="58"/>
      <c r="BB186" s="58"/>
      <c r="BC186" s="58"/>
      <c r="BD186" s="58"/>
      <c r="BE186" s="58"/>
      <c r="BF186" s="58"/>
      <c r="BG186" s="58"/>
      <c r="BH186" s="58"/>
      <c r="BI186" s="58"/>
      <c r="BJ186" s="58"/>
      <c r="BK186" s="58"/>
      <c r="BL186" s="58"/>
      <c r="BM186" s="58"/>
      <c r="BN186" s="58"/>
      <c r="BO186" s="58"/>
      <c r="BP186" s="58"/>
      <c r="BQ186" s="58"/>
      <c r="BR186" s="58"/>
      <c r="BS186" s="58"/>
      <c r="BT186" s="58"/>
      <c r="BU186" s="58"/>
      <c r="BV186" s="58"/>
      <c r="BW186" s="58"/>
      <c r="BX186" s="58"/>
      <c r="BY186" s="58"/>
      <c r="BZ186" s="58"/>
      <c r="CA186" s="58"/>
      <c r="CB186" s="58"/>
      <c r="CC186" s="58"/>
      <c r="CD186" s="58"/>
      <c r="CE186" s="58"/>
      <c r="CF186" s="58"/>
      <c r="CG186" s="58"/>
      <c r="CH186" s="58"/>
      <c r="CI186" s="58"/>
      <c r="CJ186" s="58"/>
      <c r="CK186" s="58"/>
      <c r="CL186" s="58"/>
      <c r="CM186" s="58"/>
      <c r="CN186" s="58"/>
      <c r="CO186" s="58"/>
      <c r="CP186" s="58"/>
      <c r="CQ186" s="58"/>
      <c r="CR186" s="58"/>
      <c r="CS186" s="58"/>
      <c r="CT186" s="58"/>
      <c r="CU186" s="58"/>
      <c r="CV186" s="58"/>
      <c r="CW186" s="58"/>
      <c r="CX186" s="58"/>
      <c r="CY186" s="58"/>
      <c r="CZ186" s="58"/>
      <c r="DA186" s="58"/>
      <c r="DB186" s="58"/>
      <c r="DC186" s="58"/>
      <c r="DD186" s="58"/>
      <c r="DE186" s="58"/>
      <c r="DF186" s="58"/>
      <c r="DG186" s="58"/>
      <c r="DH186" s="58"/>
      <c r="DI186" s="58"/>
      <c r="DJ186" s="58"/>
      <c r="DK186" s="58"/>
      <c r="DL186" s="58"/>
      <c r="DM186" s="58"/>
      <c r="DN186" s="58"/>
      <c r="DO186" s="58"/>
      <c r="DP186" s="58"/>
      <c r="DQ186" s="58"/>
      <c r="DR186" s="58"/>
      <c r="DS186" s="58"/>
      <c r="DT186" s="58"/>
      <c r="DU186" s="58"/>
      <c r="DV186" s="58"/>
      <c r="DW186" s="58"/>
      <c r="DX186" s="58"/>
      <c r="DY186" s="58"/>
      <c r="DZ186" s="58"/>
      <c r="EA186" s="58"/>
      <c r="EB186" s="58"/>
      <c r="EC186" s="58"/>
      <c r="ED186" s="58"/>
      <c r="EE186" s="58"/>
      <c r="EF186" s="58"/>
      <c r="EG186" s="58"/>
      <c r="EH186" s="58"/>
      <c r="EI186" s="58"/>
      <c r="EJ186" s="58"/>
      <c r="EK186" s="58"/>
      <c r="EL186" s="58"/>
      <c r="EM186" s="58"/>
      <c r="EN186" s="58"/>
      <c r="EO186" s="58"/>
      <c r="EP186" s="58"/>
      <c r="EQ186" s="58"/>
      <c r="ER186" s="58"/>
      <c r="ES186" s="58"/>
      <c r="ET186" s="58"/>
      <c r="EU186" s="58"/>
      <c r="EV186" s="58"/>
      <c r="EW186" s="58"/>
      <c r="EX186" s="58"/>
      <c r="EY186" s="58"/>
      <c r="EZ186" s="58"/>
      <c r="FA186" s="58"/>
      <c r="FB186" s="58"/>
      <c r="FC186" s="58"/>
      <c r="FD186" s="58"/>
      <c r="FE186" s="58"/>
      <c r="FF186" s="58"/>
      <c r="FG186" s="58"/>
      <c r="FH186" s="58"/>
      <c r="FI186" s="58"/>
      <c r="FJ186" s="58"/>
      <c r="FK186" s="58"/>
      <c r="FL186" s="58"/>
      <c r="FM186" s="58"/>
      <c r="FN186" s="58"/>
      <c r="FO186" s="58"/>
      <c r="FP186" s="58"/>
      <c r="FQ186" s="58"/>
      <c r="FR186" s="58"/>
      <c r="FS186" s="58"/>
      <c r="FT186" s="58"/>
      <c r="FU186" s="58"/>
      <c r="FV186" s="58"/>
      <c r="FW186" s="58"/>
      <c r="FX186" s="58"/>
      <c r="FY186" s="58"/>
      <c r="FZ186" s="58"/>
      <c r="GA186" s="58"/>
      <c r="GB186" s="58"/>
      <c r="GC186" s="58"/>
      <c r="GD186" s="58"/>
      <c r="GE186" s="58"/>
      <c r="GF186" s="58"/>
      <c r="GG186" s="58"/>
      <c r="GH186" s="58"/>
      <c r="GI186" s="58"/>
      <c r="GJ186" s="58"/>
      <c r="GK186" s="58"/>
      <c r="GL186" s="58"/>
      <c r="GM186" s="58"/>
      <c r="GN186" s="58"/>
      <c r="GO186" s="58"/>
      <c r="GP186" s="58"/>
      <c r="GQ186" s="58"/>
      <c r="GR186" s="58"/>
      <c r="GS186" s="58"/>
      <c r="GT186" s="58"/>
      <c r="GU186" s="58"/>
      <c r="GV186" s="58"/>
      <c r="GW186" s="58"/>
      <c r="GX186" s="58"/>
      <c r="GY186" s="58"/>
      <c r="GZ186" s="58"/>
      <c r="HA186" s="58"/>
      <c r="HB186" s="58"/>
      <c r="HC186" s="58"/>
      <c r="HD186" s="58"/>
      <c r="HE186" s="58"/>
      <c r="HF186" s="58"/>
      <c r="HG186" s="58"/>
      <c r="HH186" s="58"/>
      <c r="HI186" s="58"/>
      <c r="HJ186" s="58"/>
      <c r="HK186" s="58"/>
      <c r="HL186" s="58"/>
      <c r="HM186" s="58"/>
      <c r="HN186" s="58"/>
      <c r="HO186" s="58"/>
      <c r="HP186" s="58"/>
      <c r="HQ186" s="58"/>
      <c r="HR186" s="58"/>
      <c r="HS186" s="58"/>
      <c r="HT186" s="58"/>
      <c r="HU186" s="58"/>
      <c r="HV186" s="58"/>
      <c r="HW186" s="58"/>
      <c r="HX186" s="58"/>
      <c r="HY186" s="58"/>
      <c r="HZ186" s="58"/>
      <c r="IA186" s="58"/>
      <c r="IB186" s="58"/>
      <c r="IC186" s="58"/>
      <c r="ID186" s="58"/>
      <c r="IE186" s="58"/>
      <c r="IF186" s="58"/>
      <c r="IG186" s="58"/>
      <c r="IH186" s="58"/>
      <c r="II186" s="58"/>
      <c r="IJ186" s="58"/>
      <c r="IK186" s="58"/>
      <c r="IL186" s="58"/>
      <c r="IM186" s="58"/>
      <c r="IN186" s="58"/>
    </row>
    <row r="187" spans="1:248" ht="16.5" customHeight="1">
      <c r="A187" s="61"/>
      <c r="B187" s="113" t="s">
        <v>417</v>
      </c>
      <c r="C187" s="116"/>
      <c r="D187" s="56"/>
      <c r="E187" s="56"/>
      <c r="F187" s="56"/>
      <c r="G187" s="92">
        <v>15518418.890000001</v>
      </c>
      <c r="H187" s="92">
        <f t="shared" ref="H187:H197" si="146">G187-I187</f>
        <v>10805.730000000447</v>
      </c>
      <c r="I187" s="92">
        <v>15507613.16</v>
      </c>
      <c r="J187" s="57"/>
      <c r="K187" s="57"/>
      <c r="L187" s="58"/>
      <c r="M187" s="58"/>
      <c r="N187" s="58"/>
      <c r="O187" s="58"/>
      <c r="P187" s="58"/>
      <c r="Q187" s="58"/>
      <c r="R187" s="58"/>
      <c r="S187" s="58"/>
      <c r="T187" s="58"/>
      <c r="U187" s="58"/>
      <c r="V187" s="58"/>
      <c r="W187" s="58"/>
      <c r="X187" s="58"/>
      <c r="Y187" s="58"/>
      <c r="Z187" s="58"/>
      <c r="AA187" s="58"/>
      <c r="AB187" s="58"/>
      <c r="AC187" s="58"/>
      <c r="AD187" s="58"/>
      <c r="AE187" s="58"/>
      <c r="AF187" s="58"/>
      <c r="AG187" s="58"/>
      <c r="AH187" s="58"/>
      <c r="AI187" s="58"/>
      <c r="AJ187" s="58"/>
      <c r="AK187" s="58"/>
      <c r="AL187" s="58"/>
      <c r="AM187" s="58"/>
      <c r="AN187" s="58"/>
      <c r="AO187" s="58"/>
      <c r="AP187" s="58"/>
      <c r="AQ187" s="58"/>
      <c r="AR187" s="58"/>
      <c r="AS187" s="58"/>
      <c r="AT187" s="58"/>
      <c r="AU187" s="58"/>
      <c r="AV187" s="58"/>
      <c r="AW187" s="58"/>
      <c r="AX187" s="58"/>
      <c r="AY187" s="58"/>
      <c r="AZ187" s="58"/>
      <c r="BA187" s="58"/>
      <c r="BB187" s="58"/>
      <c r="BC187" s="58"/>
      <c r="BD187" s="58"/>
      <c r="BE187" s="58"/>
      <c r="BF187" s="58"/>
      <c r="BG187" s="58"/>
      <c r="BH187" s="58"/>
      <c r="BI187" s="58"/>
      <c r="BJ187" s="58"/>
      <c r="BK187" s="58"/>
      <c r="BL187" s="58"/>
      <c r="BM187" s="58"/>
      <c r="BN187" s="58"/>
      <c r="BO187" s="58"/>
      <c r="BP187" s="58"/>
      <c r="BQ187" s="58"/>
      <c r="BR187" s="58"/>
      <c r="BS187" s="58"/>
      <c r="BT187" s="58"/>
      <c r="BU187" s="58"/>
      <c r="BV187" s="58"/>
      <c r="BW187" s="58"/>
      <c r="BX187" s="58"/>
      <c r="BY187" s="58"/>
      <c r="BZ187" s="58"/>
      <c r="CA187" s="58"/>
      <c r="CB187" s="58"/>
      <c r="CC187" s="58"/>
      <c r="CD187" s="58"/>
      <c r="CE187" s="58"/>
      <c r="CF187" s="58"/>
      <c r="CG187" s="58"/>
      <c r="CH187" s="58"/>
      <c r="CI187" s="58"/>
      <c r="CJ187" s="58"/>
      <c r="CK187" s="58"/>
      <c r="CL187" s="58"/>
      <c r="CM187" s="58"/>
      <c r="CN187" s="58"/>
      <c r="CO187" s="58"/>
      <c r="CP187" s="58"/>
      <c r="CQ187" s="58"/>
      <c r="CR187" s="58"/>
      <c r="CS187" s="58"/>
      <c r="CT187" s="58"/>
      <c r="CU187" s="58"/>
      <c r="CV187" s="58"/>
      <c r="CW187" s="58"/>
      <c r="CX187" s="58"/>
      <c r="CY187" s="58"/>
      <c r="CZ187" s="58"/>
      <c r="DA187" s="58"/>
      <c r="DB187" s="58"/>
      <c r="DC187" s="58"/>
      <c r="DD187" s="58"/>
      <c r="DE187" s="58"/>
      <c r="DF187" s="58"/>
      <c r="DG187" s="58"/>
      <c r="DH187" s="58"/>
      <c r="DI187" s="58"/>
      <c r="DJ187" s="58"/>
      <c r="DK187" s="58"/>
      <c r="DL187" s="58"/>
      <c r="DM187" s="58"/>
      <c r="DN187" s="58"/>
      <c r="DO187" s="58"/>
      <c r="DP187" s="58"/>
      <c r="DQ187" s="58"/>
      <c r="DR187" s="58"/>
      <c r="DS187" s="58"/>
      <c r="DT187" s="58"/>
      <c r="DU187" s="58"/>
      <c r="DV187" s="58"/>
      <c r="DW187" s="58"/>
      <c r="DX187" s="58"/>
      <c r="DY187" s="58"/>
      <c r="DZ187" s="58"/>
      <c r="EA187" s="58"/>
      <c r="EB187" s="58"/>
      <c r="EC187" s="58"/>
      <c r="ED187" s="58"/>
      <c r="EE187" s="58"/>
      <c r="EF187" s="58"/>
      <c r="EG187" s="58"/>
      <c r="EH187" s="58"/>
      <c r="EI187" s="58"/>
      <c r="EJ187" s="58"/>
      <c r="EK187" s="58"/>
      <c r="EL187" s="58"/>
      <c r="EM187" s="58"/>
      <c r="EN187" s="58"/>
      <c r="EO187" s="58"/>
      <c r="EP187" s="58"/>
      <c r="EQ187" s="58"/>
      <c r="ER187" s="58"/>
      <c r="ES187" s="58"/>
      <c r="ET187" s="58"/>
      <c r="EU187" s="58"/>
      <c r="EV187" s="58"/>
      <c r="EW187" s="58"/>
      <c r="EX187" s="58"/>
      <c r="EY187" s="58"/>
      <c r="EZ187" s="58"/>
      <c r="FA187" s="58"/>
      <c r="FB187" s="58"/>
      <c r="FC187" s="58"/>
      <c r="FD187" s="58"/>
      <c r="FE187" s="58"/>
      <c r="FF187" s="58"/>
      <c r="FG187" s="58"/>
      <c r="FH187" s="58"/>
      <c r="FI187" s="58"/>
      <c r="FJ187" s="58"/>
      <c r="FK187" s="58"/>
      <c r="FL187" s="58"/>
      <c r="FM187" s="58"/>
      <c r="FN187" s="58"/>
      <c r="FO187" s="58"/>
      <c r="FP187" s="58"/>
      <c r="FQ187" s="58"/>
      <c r="FR187" s="58"/>
      <c r="FS187" s="58"/>
      <c r="FT187" s="58"/>
      <c r="FU187" s="58"/>
      <c r="FV187" s="58"/>
      <c r="FW187" s="58"/>
      <c r="FX187" s="58"/>
      <c r="FY187" s="58"/>
      <c r="FZ187" s="58"/>
      <c r="GA187" s="58"/>
      <c r="GB187" s="58"/>
      <c r="GC187" s="58"/>
      <c r="GD187" s="58"/>
      <c r="GE187" s="58"/>
      <c r="GF187" s="58"/>
      <c r="GG187" s="58"/>
      <c r="GH187" s="58"/>
      <c r="GI187" s="58"/>
      <c r="GJ187" s="58"/>
      <c r="GK187" s="58"/>
      <c r="GL187" s="58"/>
      <c r="GM187" s="58"/>
      <c r="GN187" s="58"/>
      <c r="GO187" s="58"/>
      <c r="GP187" s="58"/>
      <c r="GQ187" s="58"/>
      <c r="GR187" s="58"/>
      <c r="GS187" s="58"/>
      <c r="GT187" s="58"/>
      <c r="GU187" s="58"/>
      <c r="GV187" s="58"/>
      <c r="GW187" s="58"/>
      <c r="GX187" s="58"/>
      <c r="GY187" s="58"/>
      <c r="GZ187" s="58"/>
      <c r="HA187" s="58"/>
      <c r="HB187" s="58"/>
      <c r="HC187" s="58"/>
      <c r="HD187" s="58"/>
      <c r="HE187" s="58"/>
      <c r="HF187" s="58"/>
      <c r="HG187" s="58"/>
      <c r="HH187" s="58"/>
      <c r="HI187" s="58"/>
      <c r="HJ187" s="58"/>
      <c r="HK187" s="58"/>
      <c r="HL187" s="58"/>
      <c r="HM187" s="58"/>
      <c r="HN187" s="58"/>
      <c r="HO187" s="58"/>
      <c r="HP187" s="58"/>
      <c r="HQ187" s="58"/>
      <c r="HR187" s="58"/>
      <c r="HS187" s="58"/>
      <c r="HT187" s="58"/>
      <c r="HU187" s="58"/>
      <c r="HV187" s="58"/>
      <c r="HW187" s="58"/>
      <c r="HX187" s="58"/>
      <c r="HY187" s="58"/>
      <c r="HZ187" s="58"/>
      <c r="IA187" s="58"/>
      <c r="IB187" s="58"/>
      <c r="IC187" s="58"/>
      <c r="ID187" s="58"/>
      <c r="IE187" s="58"/>
      <c r="IF187" s="58"/>
      <c r="IG187" s="58"/>
      <c r="IH187" s="58"/>
      <c r="II187" s="58"/>
      <c r="IJ187" s="58"/>
      <c r="IK187" s="58"/>
      <c r="IL187" s="58"/>
      <c r="IM187" s="58"/>
      <c r="IN187" s="58"/>
    </row>
    <row r="188" spans="1:248">
      <c r="A188" s="61"/>
      <c r="B188" s="113" t="s">
        <v>418</v>
      </c>
      <c r="C188" s="116"/>
      <c r="D188" s="56"/>
      <c r="E188" s="56"/>
      <c r="F188" s="56"/>
      <c r="G188" s="92">
        <v>24536157.859999999</v>
      </c>
      <c r="H188" s="92">
        <f t="shared" si="146"/>
        <v>3354673.8599999994</v>
      </c>
      <c r="I188" s="92">
        <v>21181484</v>
      </c>
      <c r="J188" s="57"/>
      <c r="K188" s="57"/>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c r="BJ188" s="58"/>
      <c r="BK188" s="58"/>
      <c r="BL188" s="58"/>
      <c r="BM188" s="58"/>
      <c r="BN188" s="58"/>
      <c r="BO188" s="58"/>
      <c r="BP188" s="58"/>
      <c r="BQ188" s="58"/>
      <c r="BR188" s="58"/>
      <c r="BS188" s="58"/>
      <c r="BT188" s="58"/>
      <c r="BU188" s="58"/>
      <c r="BV188" s="58"/>
      <c r="BW188" s="58"/>
      <c r="BX188" s="58"/>
      <c r="BY188" s="58"/>
      <c r="BZ188" s="58"/>
      <c r="CA188" s="58"/>
      <c r="CB188" s="58"/>
      <c r="CC188" s="58"/>
      <c r="CD188" s="58"/>
      <c r="CE188" s="58"/>
      <c r="CF188" s="58"/>
      <c r="CG188" s="58"/>
      <c r="CH188" s="58"/>
      <c r="CI188" s="58"/>
      <c r="CJ188" s="58"/>
      <c r="CK188" s="58"/>
      <c r="CL188" s="58"/>
      <c r="CM188" s="58"/>
      <c r="CN188" s="58"/>
      <c r="CO188" s="58"/>
      <c r="CP188" s="58"/>
      <c r="CQ188" s="58"/>
      <c r="CR188" s="58"/>
      <c r="CS188" s="58"/>
      <c r="CT188" s="58"/>
      <c r="CU188" s="58"/>
      <c r="CV188" s="58"/>
      <c r="CW188" s="58"/>
      <c r="CX188" s="58"/>
      <c r="CY188" s="58"/>
      <c r="CZ188" s="58"/>
      <c r="DA188" s="58"/>
      <c r="DB188" s="58"/>
      <c r="DC188" s="58"/>
      <c r="DD188" s="58"/>
      <c r="DE188" s="58"/>
      <c r="DF188" s="58"/>
      <c r="DG188" s="58"/>
      <c r="DH188" s="58"/>
      <c r="DI188" s="58"/>
      <c r="DJ188" s="58"/>
      <c r="DK188" s="58"/>
      <c r="DL188" s="58"/>
      <c r="DM188" s="58"/>
      <c r="DN188" s="58"/>
      <c r="DO188" s="58"/>
      <c r="DP188" s="58"/>
      <c r="DQ188" s="58"/>
      <c r="DR188" s="58"/>
      <c r="DS188" s="58"/>
      <c r="DT188" s="58"/>
      <c r="DU188" s="58"/>
      <c r="DV188" s="58"/>
      <c r="DW188" s="58"/>
      <c r="DX188" s="58"/>
      <c r="DY188" s="58"/>
      <c r="DZ188" s="58"/>
      <c r="EA188" s="58"/>
      <c r="EB188" s="58"/>
      <c r="EC188" s="58"/>
      <c r="ED188" s="58"/>
      <c r="EE188" s="58"/>
      <c r="EF188" s="58"/>
      <c r="EG188" s="58"/>
      <c r="EH188" s="58"/>
      <c r="EI188" s="58"/>
      <c r="EJ188" s="58"/>
      <c r="EK188" s="58"/>
      <c r="EL188" s="58"/>
      <c r="EM188" s="58"/>
      <c r="EN188" s="58"/>
      <c r="EO188" s="58"/>
      <c r="EP188" s="58"/>
      <c r="EQ188" s="58"/>
      <c r="ER188" s="58"/>
      <c r="ES188" s="58"/>
      <c r="ET188" s="58"/>
      <c r="EU188" s="58"/>
      <c r="EV188" s="58"/>
      <c r="EW188" s="58"/>
      <c r="EX188" s="58"/>
      <c r="EY188" s="58"/>
      <c r="EZ188" s="58"/>
      <c r="FA188" s="58"/>
      <c r="FB188" s="58"/>
      <c r="FC188" s="58"/>
      <c r="FD188" s="58"/>
      <c r="FE188" s="58"/>
      <c r="FF188" s="58"/>
      <c r="FG188" s="58"/>
      <c r="FH188" s="58"/>
      <c r="FI188" s="58"/>
      <c r="FJ188" s="58"/>
      <c r="FK188" s="58"/>
      <c r="FL188" s="58"/>
      <c r="FM188" s="58"/>
      <c r="FN188" s="58"/>
      <c r="FO188" s="58"/>
      <c r="FP188" s="58"/>
      <c r="FQ188" s="58"/>
      <c r="FR188" s="58"/>
      <c r="FS188" s="58"/>
      <c r="FT188" s="58"/>
      <c r="FU188" s="58"/>
      <c r="FV188" s="58"/>
      <c r="FW188" s="58"/>
      <c r="FX188" s="58"/>
      <c r="FY188" s="58"/>
      <c r="FZ188" s="58"/>
      <c r="GA188" s="58"/>
      <c r="GB188" s="58"/>
      <c r="GC188" s="58"/>
      <c r="GD188" s="58"/>
      <c r="GE188" s="58"/>
      <c r="GF188" s="58"/>
      <c r="GG188" s="58"/>
      <c r="GH188" s="58"/>
      <c r="GI188" s="58"/>
      <c r="GJ188" s="58"/>
      <c r="GK188" s="58"/>
      <c r="GL188" s="58"/>
      <c r="GM188" s="58"/>
      <c r="GN188" s="58"/>
      <c r="GO188" s="58"/>
      <c r="GP188" s="58"/>
      <c r="GQ188" s="58"/>
      <c r="GR188" s="58"/>
      <c r="GS188" s="58"/>
      <c r="GT188" s="58"/>
      <c r="GU188" s="58"/>
      <c r="GV188" s="58"/>
      <c r="GW188" s="58"/>
      <c r="GX188" s="58"/>
      <c r="GY188" s="58"/>
      <c r="GZ188" s="58"/>
      <c r="HA188" s="58"/>
      <c r="HB188" s="58"/>
      <c r="HC188" s="58"/>
      <c r="HD188" s="58"/>
      <c r="HE188" s="58"/>
      <c r="HF188" s="58"/>
      <c r="HG188" s="58"/>
      <c r="HH188" s="58"/>
      <c r="HI188" s="58"/>
      <c r="HJ188" s="58"/>
      <c r="HK188" s="58"/>
      <c r="HL188" s="58"/>
      <c r="HM188" s="58"/>
      <c r="HN188" s="58"/>
      <c r="HO188" s="58"/>
      <c r="HP188" s="58"/>
      <c r="HQ188" s="58"/>
      <c r="HR188" s="58"/>
      <c r="HS188" s="58"/>
      <c r="HT188" s="58"/>
      <c r="HU188" s="58"/>
      <c r="HV188" s="58"/>
      <c r="HW188" s="58"/>
      <c r="HX188" s="58"/>
      <c r="HY188" s="58"/>
      <c r="HZ188" s="58"/>
      <c r="IA188" s="58"/>
      <c r="IB188" s="58"/>
      <c r="IC188" s="58"/>
      <c r="ID188" s="58"/>
      <c r="IE188" s="58"/>
      <c r="IF188" s="58"/>
      <c r="IG188" s="58"/>
      <c r="IH188" s="58"/>
      <c r="II188" s="58"/>
      <c r="IJ188" s="58"/>
      <c r="IK188" s="58"/>
      <c r="IL188" s="58"/>
      <c r="IM188" s="58"/>
      <c r="IN188" s="58"/>
    </row>
    <row r="189" spans="1:248">
      <c r="A189" s="61"/>
      <c r="B189" s="113" t="s">
        <v>511</v>
      </c>
      <c r="C189" s="116"/>
      <c r="D189" s="56"/>
      <c r="E189" s="56"/>
      <c r="F189" s="56"/>
      <c r="G189" s="64"/>
      <c r="H189" s="64"/>
      <c r="I189" s="64"/>
      <c r="J189" s="57"/>
      <c r="K189" s="57"/>
      <c r="L189" s="58"/>
      <c r="M189" s="58"/>
      <c r="N189" s="58"/>
      <c r="O189" s="58"/>
      <c r="P189" s="58"/>
      <c r="Q189" s="58"/>
      <c r="R189" s="58"/>
      <c r="S189" s="58"/>
      <c r="T189" s="58"/>
      <c r="U189" s="58"/>
      <c r="V189" s="58"/>
      <c r="W189" s="58"/>
      <c r="X189" s="58"/>
      <c r="Y189" s="58"/>
      <c r="Z189" s="58"/>
      <c r="AA189" s="58"/>
      <c r="AB189" s="58"/>
      <c r="AC189" s="58"/>
      <c r="AD189" s="58"/>
      <c r="AE189" s="58"/>
      <c r="AF189" s="58"/>
      <c r="AG189" s="58"/>
      <c r="AH189" s="58"/>
      <c r="AI189" s="58"/>
      <c r="AJ189" s="58"/>
      <c r="AK189" s="58"/>
      <c r="AL189" s="58"/>
      <c r="AM189" s="58"/>
      <c r="AN189" s="58"/>
      <c r="AO189" s="58"/>
      <c r="AP189" s="58"/>
      <c r="AQ189" s="58"/>
      <c r="AR189" s="58"/>
      <c r="AS189" s="58"/>
      <c r="AT189" s="58"/>
      <c r="AU189" s="58"/>
      <c r="AV189" s="58"/>
      <c r="AW189" s="58"/>
      <c r="AX189" s="58"/>
      <c r="AY189" s="58"/>
      <c r="AZ189" s="58"/>
      <c r="BA189" s="58"/>
      <c r="BB189" s="58"/>
      <c r="BC189" s="58"/>
      <c r="BD189" s="58"/>
      <c r="BE189" s="58"/>
      <c r="BF189" s="58"/>
      <c r="BG189" s="58"/>
      <c r="BH189" s="58"/>
      <c r="BI189" s="58"/>
      <c r="BJ189" s="58"/>
      <c r="BK189" s="58"/>
      <c r="BL189" s="58"/>
      <c r="BM189" s="58"/>
      <c r="BN189" s="58"/>
      <c r="BO189" s="58"/>
      <c r="BP189" s="58"/>
      <c r="BQ189" s="58"/>
      <c r="BR189" s="58"/>
      <c r="BS189" s="58"/>
      <c r="BT189" s="58"/>
      <c r="BU189" s="58"/>
      <c r="BV189" s="58"/>
      <c r="BW189" s="58"/>
      <c r="BX189" s="58"/>
      <c r="BY189" s="58"/>
      <c r="BZ189" s="58"/>
      <c r="CA189" s="58"/>
      <c r="CB189" s="58"/>
      <c r="CC189" s="58"/>
      <c r="CD189" s="58"/>
      <c r="CE189" s="58"/>
      <c r="CF189" s="58"/>
      <c r="CG189" s="58"/>
      <c r="CH189" s="58"/>
      <c r="CI189" s="58"/>
      <c r="CJ189" s="58"/>
      <c r="CK189" s="58"/>
      <c r="CL189" s="58"/>
      <c r="CM189" s="58"/>
      <c r="CN189" s="58"/>
      <c r="CO189" s="58"/>
      <c r="CP189" s="58"/>
      <c r="CQ189" s="58"/>
      <c r="CR189" s="58"/>
      <c r="CS189" s="58"/>
      <c r="CT189" s="58"/>
      <c r="CU189" s="58"/>
      <c r="CV189" s="58"/>
      <c r="CW189" s="58"/>
      <c r="CX189" s="58"/>
      <c r="CY189" s="58"/>
      <c r="CZ189" s="58"/>
      <c r="DA189" s="58"/>
      <c r="DB189" s="58"/>
      <c r="DC189" s="58"/>
      <c r="DD189" s="58"/>
      <c r="DE189" s="58"/>
      <c r="DF189" s="58"/>
      <c r="DG189" s="58"/>
      <c r="DH189" s="58"/>
      <c r="DI189" s="58"/>
      <c r="DJ189" s="58"/>
      <c r="DK189" s="58"/>
      <c r="DL189" s="58"/>
      <c r="DM189" s="58"/>
      <c r="DN189" s="58"/>
      <c r="DO189" s="58"/>
      <c r="DP189" s="58"/>
      <c r="DQ189" s="58"/>
      <c r="DR189" s="58"/>
      <c r="DS189" s="58"/>
      <c r="DT189" s="58"/>
      <c r="DU189" s="58"/>
      <c r="DV189" s="58"/>
      <c r="DW189" s="58"/>
      <c r="DX189" s="58"/>
      <c r="DY189" s="58"/>
      <c r="DZ189" s="58"/>
      <c r="EA189" s="58"/>
      <c r="EB189" s="58"/>
      <c r="EC189" s="58"/>
      <c r="ED189" s="58"/>
      <c r="EE189" s="58"/>
      <c r="EF189" s="58"/>
      <c r="EG189" s="58"/>
      <c r="EH189" s="58"/>
      <c r="EI189" s="58"/>
      <c r="EJ189" s="58"/>
      <c r="EK189" s="58"/>
      <c r="EL189" s="58"/>
      <c r="EM189" s="58"/>
      <c r="EN189" s="58"/>
      <c r="EO189" s="58"/>
      <c r="EP189" s="58"/>
      <c r="EQ189" s="58"/>
      <c r="ER189" s="58"/>
      <c r="ES189" s="58"/>
      <c r="ET189" s="58"/>
      <c r="EU189" s="58"/>
      <c r="EV189" s="58"/>
      <c r="EW189" s="58"/>
      <c r="EX189" s="58"/>
      <c r="EY189" s="58"/>
      <c r="EZ189" s="58"/>
      <c r="FA189" s="58"/>
      <c r="FB189" s="58"/>
      <c r="FC189" s="58"/>
      <c r="FD189" s="58"/>
      <c r="FE189" s="58"/>
      <c r="FF189" s="58"/>
      <c r="FG189" s="58"/>
      <c r="FH189" s="58"/>
      <c r="FI189" s="58"/>
      <c r="FJ189" s="58"/>
      <c r="FK189" s="58"/>
      <c r="FL189" s="58"/>
      <c r="FM189" s="58"/>
      <c r="FN189" s="58"/>
      <c r="FO189" s="58"/>
      <c r="FP189" s="58"/>
      <c r="FQ189" s="58"/>
      <c r="FR189" s="58"/>
      <c r="FS189" s="58"/>
      <c r="FT189" s="58"/>
      <c r="FU189" s="58"/>
      <c r="FV189" s="58"/>
      <c r="FW189" s="58"/>
      <c r="FX189" s="58"/>
      <c r="FY189" s="58"/>
      <c r="FZ189" s="58"/>
      <c r="GA189" s="58"/>
      <c r="GB189" s="58"/>
      <c r="GC189" s="58"/>
      <c r="GD189" s="58"/>
      <c r="GE189" s="58"/>
      <c r="GF189" s="58"/>
      <c r="GG189" s="58"/>
      <c r="GH189" s="58"/>
      <c r="GI189" s="58"/>
      <c r="GJ189" s="58"/>
      <c r="GK189" s="58"/>
      <c r="GL189" s="58"/>
      <c r="GM189" s="58"/>
      <c r="GN189" s="58"/>
      <c r="GO189" s="58"/>
      <c r="GP189" s="58"/>
      <c r="GQ189" s="58"/>
      <c r="GR189" s="58"/>
      <c r="GS189" s="58"/>
      <c r="GT189" s="58"/>
      <c r="GU189" s="58"/>
      <c r="GV189" s="58"/>
      <c r="GW189" s="58"/>
      <c r="GX189" s="58"/>
      <c r="GY189" s="58"/>
      <c r="GZ189" s="58"/>
      <c r="HA189" s="58"/>
      <c r="HB189" s="58"/>
      <c r="HC189" s="58"/>
      <c r="HD189" s="58"/>
      <c r="HE189" s="58"/>
      <c r="HF189" s="58"/>
      <c r="HG189" s="58"/>
      <c r="HH189" s="58"/>
      <c r="HI189" s="58"/>
      <c r="HJ189" s="58"/>
      <c r="HK189" s="58"/>
      <c r="HL189" s="58"/>
      <c r="HM189" s="58"/>
      <c r="HN189" s="58"/>
      <c r="HO189" s="58"/>
      <c r="HP189" s="58"/>
      <c r="HQ189" s="58"/>
      <c r="HR189" s="58"/>
      <c r="HS189" s="58"/>
      <c r="HT189" s="58"/>
      <c r="HU189" s="58"/>
      <c r="HV189" s="58"/>
      <c r="HW189" s="58"/>
      <c r="HX189" s="58"/>
      <c r="HY189" s="58"/>
      <c r="HZ189" s="58"/>
      <c r="IA189" s="58"/>
      <c r="IB189" s="58"/>
      <c r="IC189" s="58"/>
      <c r="ID189" s="58"/>
      <c r="IE189" s="58"/>
      <c r="IF189" s="58"/>
      <c r="IG189" s="58"/>
      <c r="IH189" s="58"/>
      <c r="II189" s="58"/>
      <c r="IJ189" s="58"/>
      <c r="IK189" s="58"/>
      <c r="IL189" s="58"/>
      <c r="IM189" s="58"/>
      <c r="IN189" s="58"/>
    </row>
    <row r="190" spans="1:248">
      <c r="A190" s="54"/>
      <c r="B190" s="87" t="s">
        <v>419</v>
      </c>
      <c r="C190" s="116"/>
      <c r="D190" s="56">
        <v>2148000</v>
      </c>
      <c r="E190" s="56">
        <v>2135000</v>
      </c>
      <c r="F190" s="56">
        <v>2135000</v>
      </c>
      <c r="G190" s="88">
        <v>1945000</v>
      </c>
      <c r="H190" s="92">
        <f t="shared" si="146"/>
        <v>200000</v>
      </c>
      <c r="I190" s="88">
        <v>1745000</v>
      </c>
      <c r="J190" s="57"/>
      <c r="K190" s="57"/>
      <c r="L190" s="58"/>
      <c r="M190" s="58"/>
      <c r="N190" s="58"/>
      <c r="O190" s="58"/>
      <c r="P190" s="58"/>
      <c r="Q190" s="58"/>
      <c r="R190" s="58"/>
      <c r="S190" s="58"/>
      <c r="T190" s="58"/>
      <c r="U190" s="58"/>
      <c r="V190" s="58"/>
      <c r="W190" s="58"/>
      <c r="X190" s="58"/>
      <c r="Y190" s="58"/>
      <c r="Z190" s="58"/>
      <c r="AA190" s="58"/>
      <c r="AB190" s="58"/>
      <c r="AC190" s="58"/>
      <c r="AD190" s="58"/>
      <c r="AE190" s="58"/>
      <c r="AF190" s="58"/>
      <c r="AG190" s="58"/>
      <c r="AH190" s="58"/>
      <c r="AI190" s="58"/>
      <c r="AJ190" s="58"/>
      <c r="AK190" s="58"/>
      <c r="AL190" s="58"/>
      <c r="AM190" s="58"/>
      <c r="AN190" s="58"/>
      <c r="AO190" s="58"/>
      <c r="AP190" s="58"/>
      <c r="AQ190" s="58"/>
      <c r="AR190" s="58"/>
      <c r="AS190" s="58"/>
      <c r="AT190" s="58"/>
      <c r="AU190" s="58"/>
      <c r="AV190" s="58"/>
      <c r="AW190" s="58"/>
      <c r="AX190" s="58"/>
      <c r="AY190" s="58"/>
      <c r="AZ190" s="58"/>
      <c r="BA190" s="58"/>
      <c r="BB190" s="58"/>
      <c r="BC190" s="58"/>
      <c r="BD190" s="58"/>
      <c r="BE190" s="58"/>
      <c r="BF190" s="58"/>
      <c r="BG190" s="58"/>
      <c r="BH190" s="58"/>
      <c r="BI190" s="58"/>
      <c r="BJ190" s="58"/>
      <c r="BK190" s="58"/>
      <c r="BL190" s="58"/>
      <c r="BM190" s="58"/>
      <c r="BN190" s="58"/>
      <c r="BO190" s="58"/>
      <c r="BP190" s="58"/>
      <c r="BQ190" s="58"/>
      <c r="BR190" s="58"/>
      <c r="BS190" s="58"/>
      <c r="BT190" s="58"/>
      <c r="BU190" s="58"/>
      <c r="BV190" s="58"/>
      <c r="BW190" s="58"/>
      <c r="BX190" s="58"/>
      <c r="BY190" s="58"/>
      <c r="BZ190" s="58"/>
      <c r="CA190" s="58"/>
      <c r="CB190" s="58"/>
      <c r="CC190" s="58"/>
      <c r="CD190" s="58"/>
      <c r="CE190" s="58"/>
      <c r="CF190" s="58"/>
      <c r="CG190" s="58"/>
      <c r="CH190" s="58"/>
      <c r="CI190" s="58"/>
      <c r="CJ190" s="58"/>
      <c r="CK190" s="58"/>
      <c r="CL190" s="58"/>
      <c r="CM190" s="58"/>
      <c r="CN190" s="58"/>
      <c r="CO190" s="58"/>
      <c r="CP190" s="58"/>
      <c r="CQ190" s="58"/>
      <c r="CR190" s="58"/>
      <c r="CS190" s="58"/>
      <c r="CT190" s="58"/>
      <c r="CU190" s="58"/>
      <c r="CV190" s="58"/>
      <c r="CW190" s="58"/>
      <c r="CX190" s="58"/>
      <c r="CY190" s="58"/>
      <c r="CZ190" s="58"/>
      <c r="DA190" s="58"/>
      <c r="DB190" s="58"/>
      <c r="DC190" s="58"/>
      <c r="DD190" s="58"/>
      <c r="DE190" s="58"/>
      <c r="DF190" s="58"/>
      <c r="DG190" s="58"/>
      <c r="DH190" s="58"/>
      <c r="DI190" s="58"/>
      <c r="DJ190" s="58"/>
      <c r="DK190" s="58"/>
      <c r="DL190" s="58"/>
      <c r="DM190" s="58"/>
      <c r="DN190" s="58"/>
      <c r="DO190" s="58"/>
      <c r="DP190" s="58"/>
      <c r="DQ190" s="58"/>
      <c r="DR190" s="58"/>
      <c r="DS190" s="58"/>
      <c r="DT190" s="58"/>
      <c r="DU190" s="58"/>
      <c r="DV190" s="58"/>
      <c r="DW190" s="58"/>
      <c r="DX190" s="58"/>
      <c r="DY190" s="58"/>
      <c r="DZ190" s="58"/>
      <c r="EA190" s="58"/>
      <c r="EB190" s="58"/>
      <c r="EC190" s="58"/>
      <c r="ED190" s="58"/>
      <c r="EE190" s="58"/>
      <c r="EF190" s="58"/>
      <c r="EG190" s="58"/>
      <c r="EH190" s="58"/>
      <c r="EI190" s="58"/>
      <c r="EJ190" s="58"/>
      <c r="EK190" s="58"/>
      <c r="EL190" s="58"/>
      <c r="EM190" s="58"/>
      <c r="EN190" s="58"/>
      <c r="EO190" s="58"/>
      <c r="EP190" s="58"/>
      <c r="EQ190" s="58"/>
      <c r="ER190" s="58"/>
      <c r="ES190" s="58"/>
      <c r="ET190" s="58"/>
      <c r="EU190" s="58"/>
      <c r="EV190" s="58"/>
      <c r="EW190" s="58"/>
      <c r="EX190" s="58"/>
      <c r="EY190" s="58"/>
      <c r="EZ190" s="58"/>
      <c r="FA190" s="58"/>
      <c r="FB190" s="58"/>
      <c r="FC190" s="58"/>
      <c r="FD190" s="58"/>
      <c r="FE190" s="58"/>
      <c r="FF190" s="58"/>
      <c r="FG190" s="58"/>
      <c r="FH190" s="58"/>
      <c r="FI190" s="58"/>
      <c r="FJ190" s="58"/>
      <c r="FK190" s="58"/>
      <c r="FL190" s="58"/>
      <c r="FM190" s="58"/>
      <c r="FN190" s="58"/>
      <c r="FO190" s="58"/>
      <c r="FP190" s="58"/>
      <c r="FQ190" s="58"/>
      <c r="FR190" s="58"/>
      <c r="FS190" s="58"/>
      <c r="FT190" s="58"/>
      <c r="FU190" s="58"/>
      <c r="FV190" s="58"/>
      <c r="FW190" s="58"/>
      <c r="FX190" s="58"/>
      <c r="FY190" s="58"/>
      <c r="FZ190" s="58"/>
      <c r="GA190" s="58"/>
      <c r="GB190" s="58"/>
      <c r="GC190" s="58"/>
      <c r="GD190" s="58"/>
      <c r="GE190" s="58"/>
      <c r="GF190" s="58"/>
      <c r="GG190" s="58"/>
      <c r="GH190" s="58"/>
      <c r="GI190" s="58"/>
      <c r="GJ190" s="58"/>
      <c r="GK190" s="58"/>
      <c r="GL190" s="58"/>
      <c r="GM190" s="58"/>
      <c r="GN190" s="58"/>
      <c r="GO190" s="58"/>
      <c r="GP190" s="58"/>
      <c r="GQ190" s="58"/>
      <c r="GR190" s="58"/>
      <c r="GS190" s="58"/>
      <c r="GT190" s="58"/>
      <c r="GU190" s="58"/>
      <c r="GV190" s="58"/>
      <c r="GW190" s="58"/>
      <c r="GX190" s="58"/>
      <c r="GY190" s="58"/>
      <c r="GZ190" s="58"/>
      <c r="HA190" s="58"/>
      <c r="HB190" s="58"/>
      <c r="HC190" s="58"/>
      <c r="HD190" s="58"/>
      <c r="HE190" s="58"/>
      <c r="HF190" s="58"/>
      <c r="HG190" s="58"/>
      <c r="HH190" s="58"/>
      <c r="HI190" s="58"/>
      <c r="HJ190" s="58"/>
      <c r="HK190" s="58"/>
      <c r="HL190" s="58"/>
      <c r="HM190" s="58"/>
      <c r="HN190" s="58"/>
      <c r="HO190" s="58"/>
      <c r="HP190" s="58"/>
      <c r="HQ190" s="58"/>
      <c r="HR190" s="58"/>
      <c r="HS190" s="58"/>
      <c r="HT190" s="58"/>
      <c r="HU190" s="58"/>
      <c r="HV190" s="58"/>
      <c r="HW190" s="58"/>
      <c r="HX190" s="58"/>
      <c r="HY190" s="58"/>
      <c r="HZ190" s="58"/>
      <c r="IA190" s="58"/>
      <c r="IB190" s="58"/>
      <c r="IC190" s="58"/>
      <c r="ID190" s="58"/>
      <c r="IE190" s="58"/>
      <c r="IF190" s="58"/>
      <c r="IG190" s="58"/>
      <c r="IH190" s="58"/>
      <c r="II190" s="58"/>
      <c r="IJ190" s="58"/>
      <c r="IK190" s="58"/>
      <c r="IL190" s="58"/>
      <c r="IM190" s="58"/>
      <c r="IN190" s="58"/>
    </row>
    <row r="191" spans="1:248" ht="30">
      <c r="A191" s="54"/>
      <c r="B191" s="87" t="s">
        <v>420</v>
      </c>
      <c r="C191" s="116"/>
      <c r="D191" s="56">
        <v>38830</v>
      </c>
      <c r="E191" s="56">
        <v>39870</v>
      </c>
      <c r="F191" s="56">
        <v>39870</v>
      </c>
      <c r="G191" s="88">
        <v>24990</v>
      </c>
      <c r="H191" s="92">
        <f t="shared" si="146"/>
        <v>4990</v>
      </c>
      <c r="I191" s="88">
        <v>20000</v>
      </c>
      <c r="J191" s="57"/>
      <c r="K191" s="57"/>
      <c r="L191" s="58"/>
      <c r="M191" s="58"/>
      <c r="N191" s="58"/>
      <c r="O191" s="58"/>
      <c r="P191" s="58"/>
      <c r="Q191" s="58"/>
      <c r="R191" s="58"/>
      <c r="S191" s="58"/>
      <c r="T191" s="58"/>
      <c r="U191" s="58"/>
      <c r="V191" s="58"/>
      <c r="W191" s="58"/>
      <c r="X191" s="58"/>
      <c r="Y191" s="58"/>
      <c r="Z191" s="58"/>
      <c r="AA191" s="58"/>
      <c r="AB191" s="58"/>
      <c r="AC191" s="58"/>
      <c r="AD191" s="58"/>
      <c r="AE191" s="58"/>
      <c r="AF191" s="58"/>
      <c r="AG191" s="58"/>
      <c r="AH191" s="58"/>
      <c r="AI191" s="58"/>
      <c r="AJ191" s="58"/>
      <c r="AK191" s="58"/>
      <c r="AL191" s="58"/>
      <c r="AM191" s="58"/>
      <c r="AN191" s="58"/>
      <c r="AO191" s="58"/>
      <c r="AP191" s="58"/>
      <c r="AQ191" s="58"/>
      <c r="AR191" s="58"/>
      <c r="AS191" s="58"/>
      <c r="AT191" s="58"/>
      <c r="AU191" s="58"/>
      <c r="AV191" s="58"/>
      <c r="AW191" s="58"/>
      <c r="AX191" s="58"/>
      <c r="AY191" s="58"/>
      <c r="AZ191" s="58"/>
      <c r="BA191" s="58"/>
      <c r="BB191" s="58"/>
      <c r="BC191" s="58"/>
      <c r="BD191" s="58"/>
      <c r="BE191" s="58"/>
      <c r="BF191" s="58"/>
      <c r="BG191" s="58"/>
      <c r="BH191" s="58"/>
      <c r="BI191" s="58"/>
      <c r="BJ191" s="58"/>
      <c r="BK191" s="58"/>
      <c r="BL191" s="58"/>
      <c r="BM191" s="58"/>
      <c r="BN191" s="58"/>
      <c r="BO191" s="58"/>
      <c r="BP191" s="58"/>
      <c r="BQ191" s="58"/>
      <c r="BR191" s="58"/>
      <c r="BS191" s="58"/>
      <c r="BT191" s="58"/>
      <c r="BU191" s="58"/>
      <c r="BV191" s="58"/>
      <c r="BW191" s="58"/>
      <c r="BX191" s="58"/>
      <c r="BY191" s="58"/>
      <c r="BZ191" s="58"/>
      <c r="CA191" s="58"/>
      <c r="CB191" s="58"/>
      <c r="CC191" s="58"/>
      <c r="CD191" s="58"/>
      <c r="CE191" s="58"/>
      <c r="CF191" s="58"/>
      <c r="CG191" s="58"/>
      <c r="CH191" s="58"/>
      <c r="CI191" s="58"/>
      <c r="CJ191" s="58"/>
      <c r="CK191" s="58"/>
      <c r="CL191" s="58"/>
      <c r="CM191" s="58"/>
      <c r="CN191" s="58"/>
      <c r="CO191" s="58"/>
      <c r="CP191" s="58"/>
      <c r="CQ191" s="58"/>
      <c r="CR191" s="58"/>
      <c r="CS191" s="58"/>
      <c r="CT191" s="58"/>
      <c r="CU191" s="58"/>
      <c r="CV191" s="58"/>
      <c r="CW191" s="58"/>
      <c r="CX191" s="58"/>
      <c r="CY191" s="58"/>
      <c r="CZ191" s="58"/>
      <c r="DA191" s="58"/>
      <c r="DB191" s="58"/>
      <c r="DC191" s="58"/>
      <c r="DD191" s="58"/>
      <c r="DE191" s="58"/>
      <c r="DF191" s="58"/>
      <c r="DG191" s="58"/>
      <c r="DH191" s="58"/>
      <c r="DI191" s="58"/>
      <c r="DJ191" s="58"/>
      <c r="DK191" s="58"/>
      <c r="DL191" s="58"/>
      <c r="DM191" s="58"/>
      <c r="DN191" s="58"/>
      <c r="DO191" s="58"/>
      <c r="DP191" s="58"/>
      <c r="DQ191" s="58"/>
      <c r="DR191" s="58"/>
      <c r="DS191" s="58"/>
      <c r="DT191" s="58"/>
      <c r="DU191" s="58"/>
      <c r="DV191" s="58"/>
      <c r="DW191" s="58"/>
      <c r="DX191" s="58"/>
      <c r="DY191" s="58"/>
      <c r="DZ191" s="58"/>
      <c r="EA191" s="58"/>
      <c r="EB191" s="58"/>
      <c r="EC191" s="58"/>
      <c r="ED191" s="58"/>
      <c r="EE191" s="58"/>
      <c r="EF191" s="58"/>
      <c r="EG191" s="58"/>
      <c r="EH191" s="58"/>
      <c r="EI191" s="58"/>
      <c r="EJ191" s="58"/>
      <c r="EK191" s="58"/>
      <c r="EL191" s="58"/>
      <c r="EM191" s="58"/>
      <c r="EN191" s="58"/>
      <c r="EO191" s="58"/>
      <c r="EP191" s="58"/>
      <c r="EQ191" s="58"/>
      <c r="ER191" s="58"/>
      <c r="ES191" s="58"/>
      <c r="ET191" s="58"/>
      <c r="EU191" s="58"/>
      <c r="EV191" s="58"/>
      <c r="EW191" s="58"/>
      <c r="EX191" s="58"/>
      <c r="EY191" s="58"/>
      <c r="EZ191" s="58"/>
      <c r="FA191" s="58"/>
      <c r="FB191" s="58"/>
      <c r="FC191" s="58"/>
      <c r="FD191" s="58"/>
      <c r="FE191" s="58"/>
      <c r="FF191" s="58"/>
      <c r="FG191" s="58"/>
      <c r="FH191" s="58"/>
      <c r="FI191" s="58"/>
      <c r="FJ191" s="58"/>
      <c r="FK191" s="58"/>
      <c r="FL191" s="58"/>
      <c r="FM191" s="58"/>
      <c r="FN191" s="58"/>
      <c r="FO191" s="58"/>
      <c r="FP191" s="58"/>
      <c r="FQ191" s="58"/>
      <c r="FR191" s="58"/>
      <c r="FS191" s="58"/>
      <c r="FT191" s="58"/>
      <c r="FU191" s="58"/>
      <c r="FV191" s="58"/>
      <c r="FW191" s="58"/>
      <c r="FX191" s="58"/>
      <c r="FY191" s="58"/>
      <c r="FZ191" s="58"/>
      <c r="GA191" s="58"/>
      <c r="GB191" s="58"/>
      <c r="GC191" s="58"/>
      <c r="GD191" s="58"/>
      <c r="GE191" s="58"/>
      <c r="GF191" s="58"/>
      <c r="GG191" s="58"/>
      <c r="GH191" s="58"/>
      <c r="GI191" s="58"/>
      <c r="GJ191" s="58"/>
      <c r="GK191" s="58"/>
      <c r="GL191" s="58"/>
      <c r="GM191" s="58"/>
      <c r="GN191" s="58"/>
      <c r="GO191" s="58"/>
      <c r="GP191" s="58"/>
      <c r="GQ191" s="58"/>
      <c r="GR191" s="58"/>
      <c r="GS191" s="58"/>
      <c r="GT191" s="58"/>
      <c r="GU191" s="58"/>
      <c r="GV191" s="58"/>
      <c r="GW191" s="58"/>
      <c r="GX191" s="58"/>
      <c r="GY191" s="58"/>
      <c r="GZ191" s="58"/>
      <c r="HA191" s="58"/>
      <c r="HB191" s="58"/>
      <c r="HC191" s="58"/>
      <c r="HD191" s="58"/>
      <c r="HE191" s="58"/>
      <c r="HF191" s="58"/>
      <c r="HG191" s="58"/>
      <c r="HH191" s="58"/>
      <c r="HI191" s="58"/>
      <c r="HJ191" s="58"/>
      <c r="HK191" s="58"/>
      <c r="HL191" s="58"/>
      <c r="HM191" s="58"/>
      <c r="HN191" s="58"/>
      <c r="HO191" s="58"/>
      <c r="HP191" s="58"/>
      <c r="HQ191" s="58"/>
      <c r="HR191" s="58"/>
      <c r="HS191" s="58"/>
      <c r="HT191" s="58"/>
      <c r="HU191" s="58"/>
      <c r="HV191" s="58"/>
      <c r="HW191" s="58"/>
      <c r="HX191" s="58"/>
      <c r="HY191" s="58"/>
      <c r="HZ191" s="58"/>
      <c r="IA191" s="58"/>
      <c r="IB191" s="58"/>
      <c r="IC191" s="58"/>
      <c r="ID191" s="58"/>
      <c r="IE191" s="58"/>
      <c r="IF191" s="58"/>
      <c r="IG191" s="58"/>
      <c r="IH191" s="58"/>
      <c r="II191" s="58"/>
      <c r="IJ191" s="58"/>
      <c r="IK191" s="58"/>
      <c r="IL191" s="58"/>
      <c r="IM191" s="58"/>
      <c r="IN191" s="58"/>
    </row>
    <row r="192" spans="1:248" ht="45">
      <c r="A192" s="54"/>
      <c r="B192" s="87" t="s">
        <v>421</v>
      </c>
      <c r="C192" s="116"/>
      <c r="D192" s="56">
        <v>340000</v>
      </c>
      <c r="E192" s="56">
        <v>391200</v>
      </c>
      <c r="F192" s="56">
        <v>391200</v>
      </c>
      <c r="G192" s="88">
        <v>319000</v>
      </c>
      <c r="H192" s="92">
        <f t="shared" si="146"/>
        <v>18000</v>
      </c>
      <c r="I192" s="88">
        <v>301000</v>
      </c>
      <c r="J192" s="57"/>
      <c r="K192" s="57"/>
      <c r="L192" s="58"/>
      <c r="M192" s="58"/>
      <c r="N192" s="58"/>
      <c r="O192" s="58"/>
      <c r="P192" s="58"/>
      <c r="Q192" s="58"/>
      <c r="R192" s="58"/>
      <c r="S192" s="58"/>
      <c r="T192" s="58"/>
      <c r="U192" s="58"/>
      <c r="V192" s="58"/>
      <c r="W192" s="58"/>
      <c r="X192" s="58"/>
      <c r="Y192" s="58"/>
      <c r="Z192" s="58"/>
      <c r="AA192" s="58"/>
      <c r="AB192" s="58"/>
      <c r="AC192" s="58"/>
      <c r="AD192" s="58"/>
      <c r="AE192" s="58"/>
      <c r="AF192" s="58"/>
      <c r="AG192" s="58"/>
      <c r="AH192" s="58"/>
      <c r="AI192" s="58"/>
      <c r="AJ192" s="58"/>
      <c r="AK192" s="58"/>
      <c r="AL192" s="58"/>
      <c r="AM192" s="58"/>
      <c r="AN192" s="58"/>
      <c r="AO192" s="58"/>
      <c r="AP192" s="58"/>
      <c r="AQ192" s="58"/>
      <c r="AR192" s="58"/>
      <c r="AS192" s="58"/>
      <c r="AT192" s="58"/>
      <c r="AU192" s="58"/>
      <c r="AV192" s="58"/>
      <c r="AW192" s="58"/>
      <c r="AX192" s="58"/>
      <c r="AY192" s="58"/>
      <c r="AZ192" s="58"/>
      <c r="BA192" s="58"/>
      <c r="BB192" s="58"/>
      <c r="BC192" s="58"/>
      <c r="BD192" s="58"/>
      <c r="BE192" s="58"/>
      <c r="BF192" s="58"/>
      <c r="BG192" s="58"/>
      <c r="BH192" s="58"/>
      <c r="BI192" s="58"/>
      <c r="BJ192" s="58"/>
      <c r="BK192" s="58"/>
      <c r="BL192" s="58"/>
      <c r="BM192" s="58"/>
      <c r="BN192" s="58"/>
      <c r="BO192" s="58"/>
      <c r="BP192" s="58"/>
      <c r="BQ192" s="58"/>
      <c r="BR192" s="58"/>
      <c r="BS192" s="58"/>
      <c r="BT192" s="58"/>
      <c r="BU192" s="58"/>
      <c r="BV192" s="58"/>
      <c r="BW192" s="58"/>
      <c r="BX192" s="58"/>
      <c r="BY192" s="58"/>
      <c r="BZ192" s="58"/>
      <c r="CA192" s="58"/>
      <c r="CB192" s="58"/>
      <c r="CC192" s="58"/>
      <c r="CD192" s="58"/>
      <c r="CE192" s="58"/>
      <c r="CF192" s="58"/>
      <c r="CG192" s="58"/>
      <c r="CH192" s="58"/>
      <c r="CI192" s="58"/>
      <c r="CJ192" s="58"/>
      <c r="CK192" s="58"/>
      <c r="CL192" s="58"/>
      <c r="CM192" s="58"/>
      <c r="CN192" s="58"/>
      <c r="CO192" s="58"/>
      <c r="CP192" s="58"/>
      <c r="CQ192" s="58"/>
      <c r="CR192" s="58"/>
      <c r="CS192" s="58"/>
      <c r="CT192" s="58"/>
      <c r="CU192" s="58"/>
      <c r="CV192" s="58"/>
      <c r="CW192" s="58"/>
      <c r="CX192" s="58"/>
      <c r="CY192" s="58"/>
      <c r="CZ192" s="58"/>
      <c r="DA192" s="58"/>
      <c r="DB192" s="58"/>
      <c r="DC192" s="58"/>
      <c r="DD192" s="58"/>
      <c r="DE192" s="58"/>
      <c r="DF192" s="58"/>
      <c r="DG192" s="58"/>
      <c r="DH192" s="58"/>
      <c r="DI192" s="58"/>
      <c r="DJ192" s="58"/>
      <c r="DK192" s="58"/>
      <c r="DL192" s="58"/>
      <c r="DM192" s="58"/>
      <c r="DN192" s="58"/>
      <c r="DO192" s="58"/>
      <c r="DP192" s="58"/>
      <c r="DQ192" s="58"/>
      <c r="DR192" s="58"/>
      <c r="DS192" s="58"/>
      <c r="DT192" s="58"/>
      <c r="DU192" s="58"/>
      <c r="DV192" s="58"/>
      <c r="DW192" s="58"/>
      <c r="DX192" s="58"/>
      <c r="DY192" s="58"/>
      <c r="DZ192" s="58"/>
      <c r="EA192" s="58"/>
      <c r="EB192" s="58"/>
      <c r="EC192" s="58"/>
      <c r="ED192" s="58"/>
      <c r="EE192" s="58"/>
      <c r="EF192" s="58"/>
      <c r="EG192" s="58"/>
      <c r="EH192" s="58"/>
      <c r="EI192" s="58"/>
      <c r="EJ192" s="58"/>
      <c r="EK192" s="58"/>
      <c r="EL192" s="58"/>
      <c r="EM192" s="58"/>
      <c r="EN192" s="58"/>
      <c r="EO192" s="58"/>
      <c r="EP192" s="58"/>
      <c r="EQ192" s="58"/>
      <c r="ER192" s="58"/>
      <c r="ES192" s="58"/>
      <c r="ET192" s="58"/>
      <c r="EU192" s="58"/>
      <c r="EV192" s="58"/>
      <c r="EW192" s="58"/>
      <c r="EX192" s="58"/>
      <c r="EY192" s="58"/>
      <c r="EZ192" s="58"/>
      <c r="FA192" s="58"/>
      <c r="FB192" s="58"/>
      <c r="FC192" s="58"/>
      <c r="FD192" s="58"/>
      <c r="FE192" s="58"/>
      <c r="FF192" s="58"/>
      <c r="FG192" s="58"/>
      <c r="FH192" s="58"/>
      <c r="FI192" s="58"/>
      <c r="FJ192" s="58"/>
      <c r="FK192" s="58"/>
      <c r="FL192" s="58"/>
      <c r="FM192" s="58"/>
      <c r="FN192" s="58"/>
      <c r="FO192" s="58"/>
      <c r="FP192" s="58"/>
      <c r="FQ192" s="58"/>
      <c r="FR192" s="58"/>
      <c r="FS192" s="58"/>
      <c r="FT192" s="58"/>
      <c r="FU192" s="58"/>
      <c r="FV192" s="58"/>
      <c r="FW192" s="58"/>
      <c r="FX192" s="58"/>
      <c r="FY192" s="58"/>
      <c r="FZ192" s="58"/>
      <c r="GA192" s="58"/>
      <c r="GB192" s="58"/>
      <c r="GC192" s="58"/>
      <c r="GD192" s="58"/>
      <c r="GE192" s="58"/>
      <c r="GF192" s="58"/>
      <c r="GG192" s="58"/>
      <c r="GH192" s="58"/>
      <c r="GI192" s="58"/>
      <c r="GJ192" s="58"/>
      <c r="GK192" s="58"/>
      <c r="GL192" s="58"/>
      <c r="GM192" s="58"/>
      <c r="GN192" s="58"/>
      <c r="GO192" s="58"/>
      <c r="GP192" s="58"/>
      <c r="GQ192" s="58"/>
      <c r="GR192" s="58"/>
      <c r="GS192" s="58"/>
      <c r="GT192" s="58"/>
      <c r="GU192" s="58"/>
      <c r="GV192" s="58"/>
      <c r="GW192" s="58"/>
      <c r="GX192" s="58"/>
      <c r="GY192" s="58"/>
      <c r="GZ192" s="58"/>
      <c r="HA192" s="58"/>
      <c r="HB192" s="58"/>
      <c r="HC192" s="58"/>
      <c r="HD192" s="58"/>
      <c r="HE192" s="58"/>
      <c r="HF192" s="58"/>
      <c r="HG192" s="58"/>
      <c r="HH192" s="58"/>
      <c r="HI192" s="58"/>
      <c r="HJ192" s="58"/>
      <c r="HK192" s="58"/>
      <c r="HL192" s="58"/>
      <c r="HM192" s="58"/>
      <c r="HN192" s="58"/>
      <c r="HO192" s="58"/>
      <c r="HP192" s="58"/>
      <c r="HQ192" s="58"/>
      <c r="HR192" s="58"/>
      <c r="HS192" s="58"/>
      <c r="HT192" s="58"/>
      <c r="HU192" s="58"/>
      <c r="HV192" s="58"/>
      <c r="HW192" s="58"/>
      <c r="HX192" s="58"/>
      <c r="HY192" s="58"/>
      <c r="HZ192" s="58"/>
      <c r="IA192" s="58"/>
      <c r="IB192" s="58"/>
      <c r="IC192" s="58"/>
      <c r="ID192" s="58"/>
      <c r="IE192" s="58"/>
      <c r="IF192" s="58"/>
      <c r="IG192" s="58"/>
      <c r="IH192" s="58"/>
      <c r="II192" s="58"/>
      <c r="IJ192" s="58"/>
      <c r="IK192" s="58"/>
      <c r="IL192" s="58"/>
      <c r="IM192" s="58"/>
      <c r="IN192" s="58"/>
    </row>
    <row r="193" spans="1:248" ht="60">
      <c r="A193" s="54"/>
      <c r="B193" s="87" t="s">
        <v>370</v>
      </c>
      <c r="C193" s="116"/>
      <c r="D193" s="56"/>
      <c r="E193" s="56"/>
      <c r="F193" s="56"/>
      <c r="G193" s="88"/>
      <c r="H193" s="92">
        <f t="shared" si="146"/>
        <v>0</v>
      </c>
      <c r="I193" s="88"/>
      <c r="J193" s="57"/>
      <c r="K193" s="57"/>
      <c r="L193" s="58"/>
      <c r="M193" s="58"/>
      <c r="N193" s="58"/>
      <c r="O193" s="58"/>
      <c r="P193" s="58"/>
      <c r="Q193" s="58"/>
      <c r="R193" s="58"/>
      <c r="S193" s="58"/>
      <c r="T193" s="58"/>
      <c r="U193" s="58"/>
      <c r="V193" s="58"/>
      <c r="W193" s="58"/>
      <c r="X193" s="58"/>
      <c r="Y193" s="58"/>
      <c r="Z193" s="58"/>
      <c r="AA193" s="58"/>
      <c r="AB193" s="58"/>
      <c r="AC193" s="58"/>
      <c r="AD193" s="58"/>
      <c r="AE193" s="58"/>
      <c r="AF193" s="58"/>
      <c r="AG193" s="58"/>
      <c r="AH193" s="58"/>
      <c r="AI193" s="58"/>
      <c r="AJ193" s="58"/>
      <c r="AK193" s="58"/>
      <c r="AL193" s="58"/>
      <c r="AM193" s="58"/>
      <c r="AN193" s="58"/>
      <c r="AO193" s="58"/>
      <c r="AP193" s="58"/>
      <c r="AQ193" s="58"/>
      <c r="AR193" s="58"/>
      <c r="AS193" s="58"/>
      <c r="AT193" s="58"/>
      <c r="AU193" s="58"/>
      <c r="AV193" s="58"/>
      <c r="AW193" s="58"/>
      <c r="AX193" s="58"/>
      <c r="AY193" s="58"/>
      <c r="AZ193" s="58"/>
      <c r="BA193" s="58"/>
      <c r="BB193" s="58"/>
      <c r="BC193" s="58"/>
      <c r="BD193" s="58"/>
      <c r="BE193" s="58"/>
      <c r="BF193" s="58"/>
      <c r="BG193" s="58"/>
      <c r="BH193" s="58"/>
      <c r="BI193" s="58"/>
      <c r="BJ193" s="58"/>
      <c r="BK193" s="58"/>
      <c r="BL193" s="58"/>
      <c r="BM193" s="58"/>
      <c r="BN193" s="58"/>
      <c r="BO193" s="58"/>
      <c r="BP193" s="58"/>
      <c r="BQ193" s="58"/>
      <c r="BR193" s="58"/>
      <c r="BS193" s="58"/>
      <c r="BT193" s="58"/>
      <c r="BU193" s="58"/>
      <c r="BV193" s="58"/>
      <c r="BW193" s="58"/>
      <c r="BX193" s="58"/>
      <c r="BY193" s="58"/>
      <c r="BZ193" s="58"/>
      <c r="CA193" s="58"/>
      <c r="CB193" s="58"/>
      <c r="CC193" s="58"/>
      <c r="CD193" s="58"/>
      <c r="CE193" s="58"/>
      <c r="CF193" s="58"/>
      <c r="CG193" s="58"/>
      <c r="CH193" s="58"/>
      <c r="CI193" s="58"/>
      <c r="CJ193" s="58"/>
      <c r="CK193" s="58"/>
      <c r="CL193" s="58"/>
      <c r="CM193" s="58"/>
      <c r="CN193" s="58"/>
      <c r="CO193" s="58"/>
      <c r="CP193" s="58"/>
      <c r="CQ193" s="58"/>
      <c r="CR193" s="58"/>
      <c r="CS193" s="58"/>
      <c r="CT193" s="58"/>
      <c r="CU193" s="58"/>
      <c r="CV193" s="58"/>
      <c r="CW193" s="58"/>
      <c r="CX193" s="58"/>
      <c r="CY193" s="58"/>
      <c r="CZ193" s="58"/>
      <c r="DA193" s="58"/>
      <c r="DB193" s="58"/>
      <c r="DC193" s="58"/>
      <c r="DD193" s="58"/>
      <c r="DE193" s="58"/>
      <c r="DF193" s="58"/>
      <c r="DG193" s="58"/>
      <c r="DH193" s="58"/>
      <c r="DI193" s="58"/>
      <c r="DJ193" s="58"/>
      <c r="DK193" s="58"/>
      <c r="DL193" s="58"/>
      <c r="DM193" s="58"/>
      <c r="DN193" s="58"/>
      <c r="DO193" s="58"/>
      <c r="DP193" s="58"/>
      <c r="DQ193" s="58"/>
      <c r="DR193" s="58"/>
      <c r="DS193" s="58"/>
      <c r="DT193" s="58"/>
      <c r="DU193" s="58"/>
      <c r="DV193" s="58"/>
      <c r="DW193" s="58"/>
      <c r="DX193" s="58"/>
      <c r="DY193" s="58"/>
      <c r="DZ193" s="58"/>
      <c r="EA193" s="58"/>
      <c r="EB193" s="58"/>
      <c r="EC193" s="58"/>
      <c r="ED193" s="58"/>
      <c r="EE193" s="58"/>
      <c r="EF193" s="58"/>
      <c r="EG193" s="58"/>
      <c r="EH193" s="58"/>
      <c r="EI193" s="58"/>
      <c r="EJ193" s="58"/>
      <c r="EK193" s="58"/>
      <c r="EL193" s="58"/>
      <c r="EM193" s="58"/>
      <c r="EN193" s="58"/>
      <c r="EO193" s="58"/>
      <c r="EP193" s="58"/>
      <c r="EQ193" s="58"/>
      <c r="ER193" s="58"/>
      <c r="ES193" s="58"/>
      <c r="ET193" s="58"/>
      <c r="EU193" s="58"/>
      <c r="EV193" s="58"/>
      <c r="EW193" s="58"/>
      <c r="EX193" s="58"/>
      <c r="EY193" s="58"/>
      <c r="EZ193" s="58"/>
      <c r="FA193" s="58"/>
      <c r="FB193" s="58"/>
      <c r="FC193" s="58"/>
      <c r="FD193" s="58"/>
      <c r="FE193" s="58"/>
      <c r="FF193" s="58"/>
      <c r="FG193" s="58"/>
      <c r="FH193" s="58"/>
      <c r="FI193" s="58"/>
      <c r="FJ193" s="58"/>
      <c r="FK193" s="58"/>
      <c r="FL193" s="58"/>
      <c r="FM193" s="58"/>
      <c r="FN193" s="58"/>
      <c r="FO193" s="58"/>
      <c r="FP193" s="58"/>
      <c r="FQ193" s="58"/>
      <c r="FR193" s="58"/>
      <c r="FS193" s="58"/>
      <c r="FT193" s="58"/>
      <c r="FU193" s="58"/>
      <c r="FV193" s="58"/>
      <c r="FW193" s="58"/>
      <c r="FX193" s="58"/>
      <c r="FY193" s="58"/>
      <c r="FZ193" s="58"/>
      <c r="GA193" s="58"/>
      <c r="GB193" s="58"/>
      <c r="GC193" s="58"/>
      <c r="GD193" s="58"/>
      <c r="GE193" s="58"/>
      <c r="GF193" s="58"/>
      <c r="GG193" s="58"/>
      <c r="GH193" s="58"/>
      <c r="GI193" s="58"/>
      <c r="GJ193" s="58"/>
      <c r="GK193" s="58"/>
      <c r="GL193" s="58"/>
      <c r="GM193" s="58"/>
      <c r="GN193" s="58"/>
      <c r="GO193" s="58"/>
      <c r="GP193" s="58"/>
      <c r="GQ193" s="58"/>
      <c r="GR193" s="58"/>
      <c r="GS193" s="58"/>
      <c r="GT193" s="58"/>
      <c r="GU193" s="58"/>
      <c r="GV193" s="58"/>
      <c r="GW193" s="58"/>
      <c r="GX193" s="58"/>
      <c r="GY193" s="58"/>
      <c r="GZ193" s="58"/>
      <c r="HA193" s="58"/>
      <c r="HB193" s="58"/>
      <c r="HC193" s="58"/>
      <c r="HD193" s="58"/>
      <c r="HE193" s="58"/>
      <c r="HF193" s="58"/>
      <c r="HG193" s="58"/>
      <c r="HH193" s="58"/>
      <c r="HI193" s="58"/>
      <c r="HJ193" s="58"/>
      <c r="HK193" s="58"/>
      <c r="HL193" s="58"/>
      <c r="HM193" s="58"/>
      <c r="HN193" s="58"/>
      <c r="HO193" s="58"/>
      <c r="HP193" s="58"/>
      <c r="HQ193" s="58"/>
      <c r="HR193" s="58"/>
      <c r="HS193" s="58"/>
      <c r="HT193" s="58"/>
      <c r="HU193" s="58"/>
      <c r="HV193" s="58"/>
      <c r="HW193" s="58"/>
      <c r="HX193" s="58"/>
      <c r="HY193" s="58"/>
      <c r="HZ193" s="58"/>
      <c r="IA193" s="58"/>
      <c r="IB193" s="58"/>
      <c r="IC193" s="58"/>
      <c r="ID193" s="58"/>
      <c r="IE193" s="58"/>
      <c r="IF193" s="58"/>
      <c r="IG193" s="58"/>
      <c r="IH193" s="58"/>
      <c r="II193" s="58"/>
      <c r="IJ193" s="58"/>
      <c r="IK193" s="58"/>
      <c r="IL193" s="58"/>
      <c r="IM193" s="58"/>
      <c r="IN193" s="58"/>
    </row>
    <row r="194" spans="1:248" ht="45">
      <c r="A194" s="54"/>
      <c r="B194" s="87" t="s">
        <v>507</v>
      </c>
      <c r="C194" s="116"/>
      <c r="D194" s="56">
        <v>49770</v>
      </c>
      <c r="E194" s="56">
        <v>44480</v>
      </c>
      <c r="F194" s="56">
        <v>44480</v>
      </c>
      <c r="G194" s="88">
        <v>40105.800000000003</v>
      </c>
      <c r="H194" s="92">
        <f t="shared" si="146"/>
        <v>11105.800000000003</v>
      </c>
      <c r="I194" s="88">
        <v>29000</v>
      </c>
      <c r="J194" s="57"/>
      <c r="K194" s="57"/>
      <c r="L194" s="58"/>
      <c r="M194" s="58"/>
      <c r="N194" s="58"/>
      <c r="O194" s="58"/>
      <c r="P194" s="58"/>
      <c r="Q194" s="58"/>
      <c r="R194" s="58"/>
      <c r="S194" s="58"/>
      <c r="T194" s="58"/>
      <c r="U194" s="58"/>
      <c r="V194" s="58"/>
      <c r="W194" s="58"/>
      <c r="X194" s="58"/>
      <c r="Y194" s="58"/>
      <c r="Z194" s="58"/>
      <c r="AA194" s="58"/>
      <c r="AB194" s="58"/>
      <c r="AC194" s="58"/>
      <c r="AD194" s="58"/>
      <c r="AE194" s="58"/>
      <c r="AF194" s="58"/>
      <c r="AG194" s="58"/>
      <c r="AH194" s="58"/>
      <c r="AI194" s="58"/>
      <c r="AJ194" s="58"/>
      <c r="AK194" s="58"/>
      <c r="AL194" s="58"/>
      <c r="AM194" s="58"/>
      <c r="AN194" s="58"/>
      <c r="AO194" s="58"/>
      <c r="AP194" s="58"/>
      <c r="AQ194" s="58"/>
      <c r="AR194" s="58"/>
      <c r="AS194" s="58"/>
      <c r="AT194" s="58"/>
      <c r="AU194" s="58"/>
      <c r="AV194" s="58"/>
      <c r="AW194" s="58"/>
      <c r="AX194" s="58"/>
      <c r="AY194" s="58"/>
      <c r="AZ194" s="58"/>
      <c r="BA194" s="58"/>
      <c r="BB194" s="58"/>
      <c r="BC194" s="58"/>
      <c r="BD194" s="58"/>
      <c r="BE194" s="58"/>
      <c r="BF194" s="58"/>
      <c r="BG194" s="58"/>
      <c r="BH194" s="58"/>
      <c r="BI194" s="58"/>
      <c r="BJ194" s="58"/>
      <c r="BK194" s="58"/>
      <c r="BL194" s="58"/>
      <c r="BM194" s="58"/>
      <c r="BN194" s="58"/>
      <c r="BO194" s="58"/>
      <c r="BP194" s="58"/>
      <c r="BQ194" s="58"/>
      <c r="BR194" s="58"/>
      <c r="BS194" s="58"/>
      <c r="BT194" s="58"/>
      <c r="BU194" s="58"/>
      <c r="BV194" s="58"/>
      <c r="BW194" s="58"/>
      <c r="BX194" s="58"/>
      <c r="BY194" s="58"/>
      <c r="BZ194" s="58"/>
      <c r="CA194" s="58"/>
      <c r="CB194" s="58"/>
      <c r="CC194" s="58"/>
      <c r="CD194" s="58"/>
      <c r="CE194" s="58"/>
      <c r="CF194" s="58"/>
      <c r="CG194" s="58"/>
      <c r="CH194" s="58"/>
      <c r="CI194" s="58"/>
      <c r="CJ194" s="58"/>
      <c r="CK194" s="58"/>
      <c r="CL194" s="58"/>
      <c r="CM194" s="58"/>
      <c r="CN194" s="58"/>
      <c r="CO194" s="58"/>
      <c r="CP194" s="58"/>
      <c r="CQ194" s="58"/>
      <c r="CR194" s="58"/>
      <c r="CS194" s="58"/>
      <c r="CT194" s="58"/>
      <c r="CU194" s="58"/>
      <c r="CV194" s="58"/>
      <c r="CW194" s="58"/>
      <c r="CX194" s="58"/>
      <c r="CY194" s="58"/>
      <c r="CZ194" s="58"/>
      <c r="DA194" s="58"/>
      <c r="DB194" s="58"/>
      <c r="DC194" s="58"/>
      <c r="DD194" s="58"/>
      <c r="DE194" s="58"/>
      <c r="DF194" s="58"/>
      <c r="DG194" s="58"/>
      <c r="DH194" s="58"/>
      <c r="DI194" s="58"/>
      <c r="DJ194" s="58"/>
      <c r="DK194" s="58"/>
      <c r="DL194" s="58"/>
      <c r="DM194" s="58"/>
      <c r="DN194" s="58"/>
      <c r="DO194" s="58"/>
      <c r="DP194" s="58"/>
      <c r="DQ194" s="58"/>
      <c r="DR194" s="58"/>
      <c r="DS194" s="58"/>
      <c r="DT194" s="58"/>
      <c r="DU194" s="58"/>
      <c r="DV194" s="58"/>
      <c r="DW194" s="58"/>
      <c r="DX194" s="58"/>
      <c r="DY194" s="58"/>
      <c r="DZ194" s="58"/>
      <c r="EA194" s="58"/>
      <c r="EB194" s="58"/>
      <c r="EC194" s="58"/>
      <c r="ED194" s="58"/>
      <c r="EE194" s="58"/>
      <c r="EF194" s="58"/>
      <c r="EG194" s="58"/>
      <c r="EH194" s="58"/>
      <c r="EI194" s="58"/>
      <c r="EJ194" s="58"/>
      <c r="EK194" s="58"/>
      <c r="EL194" s="58"/>
      <c r="EM194" s="58"/>
      <c r="EN194" s="58"/>
      <c r="EO194" s="58"/>
      <c r="EP194" s="58"/>
      <c r="EQ194" s="58"/>
      <c r="ER194" s="58"/>
      <c r="ES194" s="58"/>
      <c r="ET194" s="58"/>
      <c r="EU194" s="58"/>
      <c r="EV194" s="58"/>
      <c r="EW194" s="58"/>
      <c r="EX194" s="58"/>
      <c r="EY194" s="58"/>
      <c r="EZ194" s="58"/>
      <c r="FA194" s="58"/>
      <c r="FB194" s="58"/>
      <c r="FC194" s="58"/>
      <c r="FD194" s="58"/>
      <c r="FE194" s="58"/>
      <c r="FF194" s="58"/>
      <c r="FG194" s="58"/>
      <c r="FH194" s="58"/>
      <c r="FI194" s="58"/>
      <c r="FJ194" s="58"/>
      <c r="FK194" s="58"/>
      <c r="FL194" s="58"/>
      <c r="FM194" s="58"/>
      <c r="FN194" s="58"/>
      <c r="FO194" s="58"/>
      <c r="FP194" s="58"/>
      <c r="FQ194" s="58"/>
      <c r="FR194" s="58"/>
      <c r="FS194" s="58"/>
      <c r="FT194" s="58"/>
      <c r="FU194" s="58"/>
      <c r="FV194" s="58"/>
      <c r="FW194" s="58"/>
      <c r="FX194" s="58"/>
      <c r="FY194" s="58"/>
      <c r="FZ194" s="58"/>
      <c r="GA194" s="58"/>
      <c r="GB194" s="58"/>
      <c r="GC194" s="58"/>
      <c r="GD194" s="58"/>
      <c r="GE194" s="58"/>
      <c r="GF194" s="58"/>
      <c r="GG194" s="58"/>
      <c r="GH194" s="58"/>
      <c r="GI194" s="58"/>
      <c r="GJ194" s="58"/>
      <c r="GK194" s="58"/>
      <c r="GL194" s="58"/>
      <c r="GM194" s="58"/>
      <c r="GN194" s="58"/>
      <c r="GO194" s="58"/>
      <c r="GP194" s="58"/>
      <c r="GQ194" s="58"/>
      <c r="GR194" s="58"/>
      <c r="GS194" s="58"/>
      <c r="GT194" s="58"/>
      <c r="GU194" s="58"/>
      <c r="GV194" s="58"/>
      <c r="GW194" s="58"/>
      <c r="GX194" s="58"/>
      <c r="GY194" s="58"/>
      <c r="GZ194" s="58"/>
      <c r="HA194" s="58"/>
      <c r="HB194" s="58"/>
      <c r="HC194" s="58"/>
      <c r="HD194" s="58"/>
      <c r="HE194" s="58"/>
      <c r="HF194" s="58"/>
      <c r="HG194" s="58"/>
      <c r="HH194" s="58"/>
      <c r="HI194" s="58"/>
      <c r="HJ194" s="58"/>
      <c r="HK194" s="58"/>
      <c r="HL194" s="58"/>
      <c r="HM194" s="58"/>
      <c r="HN194" s="58"/>
      <c r="HO194" s="58"/>
      <c r="HP194" s="58"/>
      <c r="HQ194" s="58"/>
      <c r="HR194" s="58"/>
      <c r="HS194" s="58"/>
      <c r="HT194" s="58"/>
      <c r="HU194" s="58"/>
      <c r="HV194" s="58"/>
      <c r="HW194" s="58"/>
      <c r="HX194" s="58"/>
      <c r="HY194" s="58"/>
      <c r="HZ194" s="58"/>
      <c r="IA194" s="58"/>
      <c r="IB194" s="58"/>
      <c r="IC194" s="58"/>
      <c r="ID194" s="58"/>
      <c r="IE194" s="58"/>
      <c r="IF194" s="58"/>
      <c r="IG194" s="58"/>
      <c r="IH194" s="58"/>
      <c r="II194" s="58"/>
      <c r="IJ194" s="58"/>
      <c r="IK194" s="58"/>
      <c r="IL194" s="58"/>
      <c r="IM194" s="58"/>
      <c r="IN194" s="58"/>
    </row>
    <row r="195" spans="1:248">
      <c r="A195" s="54"/>
      <c r="B195" s="65" t="s">
        <v>361</v>
      </c>
      <c r="C195" s="116"/>
      <c r="D195" s="56"/>
      <c r="E195" s="56"/>
      <c r="F195" s="56"/>
      <c r="G195" s="62">
        <v>-1022.58</v>
      </c>
      <c r="H195" s="88">
        <f t="shared" si="146"/>
        <v>0</v>
      </c>
      <c r="I195" s="62">
        <v>-1022.58</v>
      </c>
      <c r="J195" s="57"/>
      <c r="K195" s="57"/>
      <c r="L195" s="58"/>
      <c r="M195" s="58"/>
      <c r="N195" s="58"/>
      <c r="O195" s="58"/>
      <c r="P195" s="58"/>
      <c r="Q195" s="58"/>
      <c r="R195" s="58"/>
      <c r="S195" s="58"/>
      <c r="T195" s="58"/>
      <c r="U195" s="58"/>
      <c r="V195" s="58"/>
      <c r="W195" s="58"/>
      <c r="X195" s="58"/>
      <c r="Y195" s="58"/>
      <c r="Z195" s="58"/>
      <c r="AA195" s="58"/>
      <c r="AB195" s="58"/>
      <c r="AC195" s="58"/>
      <c r="AD195" s="58"/>
      <c r="AE195" s="58"/>
      <c r="AF195" s="58"/>
      <c r="AG195" s="58"/>
      <c r="AH195" s="58"/>
      <c r="AI195" s="58"/>
      <c r="AJ195" s="58"/>
      <c r="AK195" s="58"/>
      <c r="AL195" s="58"/>
      <c r="AM195" s="58"/>
      <c r="AN195" s="58"/>
      <c r="AO195" s="58"/>
      <c r="AP195" s="58"/>
      <c r="AQ195" s="58"/>
      <c r="AR195" s="58"/>
      <c r="AS195" s="58"/>
      <c r="AT195" s="58"/>
      <c r="AU195" s="58"/>
      <c r="AV195" s="58"/>
      <c r="AW195" s="58"/>
      <c r="AX195" s="58"/>
      <c r="AY195" s="58"/>
      <c r="AZ195" s="58"/>
      <c r="BA195" s="58"/>
      <c r="BB195" s="58"/>
      <c r="BC195" s="58"/>
      <c r="BD195" s="58"/>
      <c r="BE195" s="58"/>
      <c r="BF195" s="58"/>
      <c r="BG195" s="58"/>
      <c r="BH195" s="58"/>
      <c r="BI195" s="58"/>
      <c r="BJ195" s="58"/>
      <c r="BK195" s="58"/>
      <c r="BL195" s="58"/>
      <c r="BM195" s="58"/>
      <c r="BN195" s="58"/>
      <c r="BO195" s="58"/>
      <c r="BP195" s="58"/>
      <c r="BQ195" s="58"/>
      <c r="BR195" s="58"/>
      <c r="BS195" s="58"/>
      <c r="BT195" s="58"/>
      <c r="BU195" s="58"/>
      <c r="BV195" s="58"/>
      <c r="BW195" s="58"/>
      <c r="BX195" s="58"/>
      <c r="BY195" s="58"/>
      <c r="BZ195" s="58"/>
      <c r="CA195" s="58"/>
      <c r="CB195" s="58"/>
      <c r="CC195" s="58"/>
      <c r="CD195" s="58"/>
      <c r="CE195" s="58"/>
      <c r="CF195" s="58"/>
      <c r="CG195" s="58"/>
      <c r="CH195" s="58"/>
      <c r="CI195" s="58"/>
      <c r="CJ195" s="58"/>
      <c r="CK195" s="58"/>
      <c r="CL195" s="58"/>
      <c r="CM195" s="58"/>
      <c r="CN195" s="58"/>
      <c r="CO195" s="58"/>
      <c r="CP195" s="58"/>
      <c r="CQ195" s="58"/>
      <c r="CR195" s="58"/>
      <c r="CS195" s="58"/>
      <c r="CT195" s="58"/>
      <c r="CU195" s="58"/>
      <c r="CV195" s="58"/>
      <c r="CW195" s="58"/>
      <c r="CX195" s="58"/>
      <c r="CY195" s="58"/>
      <c r="CZ195" s="58"/>
      <c r="DA195" s="58"/>
      <c r="DB195" s="58"/>
      <c r="DC195" s="58"/>
      <c r="DD195" s="58"/>
      <c r="DE195" s="58"/>
      <c r="DF195" s="58"/>
      <c r="DG195" s="58"/>
      <c r="DH195" s="58"/>
      <c r="DI195" s="58"/>
      <c r="DJ195" s="58"/>
      <c r="DK195" s="58"/>
      <c r="DL195" s="58"/>
      <c r="DM195" s="58"/>
      <c r="DN195" s="58"/>
      <c r="DO195" s="58"/>
      <c r="DP195" s="58"/>
      <c r="DQ195" s="58"/>
      <c r="DR195" s="58"/>
      <c r="DS195" s="58"/>
      <c r="DT195" s="58"/>
      <c r="DU195" s="58"/>
      <c r="DV195" s="58"/>
      <c r="DW195" s="58"/>
      <c r="DX195" s="58"/>
      <c r="DY195" s="58"/>
      <c r="DZ195" s="58"/>
      <c r="EA195" s="58"/>
      <c r="EB195" s="58"/>
      <c r="EC195" s="58"/>
      <c r="ED195" s="58"/>
      <c r="EE195" s="58"/>
      <c r="EF195" s="58"/>
      <c r="EG195" s="58"/>
      <c r="EH195" s="58"/>
      <c r="EI195" s="58"/>
      <c r="EJ195" s="58"/>
      <c r="EK195" s="58"/>
      <c r="EL195" s="58"/>
      <c r="EM195" s="58"/>
      <c r="EN195" s="58"/>
      <c r="EO195" s="58"/>
      <c r="EP195" s="58"/>
      <c r="EQ195" s="58"/>
      <c r="ER195" s="58"/>
      <c r="ES195" s="58"/>
      <c r="ET195" s="58"/>
      <c r="EU195" s="58"/>
      <c r="EV195" s="58"/>
      <c r="EW195" s="58"/>
      <c r="EX195" s="58"/>
      <c r="EY195" s="58"/>
      <c r="EZ195" s="58"/>
      <c r="FA195" s="58"/>
      <c r="FB195" s="58"/>
      <c r="FC195" s="58"/>
      <c r="FD195" s="58"/>
      <c r="FE195" s="58"/>
      <c r="FF195" s="58"/>
      <c r="FG195" s="58"/>
      <c r="FH195" s="58"/>
      <c r="FI195" s="58"/>
      <c r="FJ195" s="58"/>
      <c r="FK195" s="58"/>
      <c r="FL195" s="58"/>
      <c r="FM195" s="58"/>
      <c r="FN195" s="58"/>
      <c r="FO195" s="58"/>
      <c r="FP195" s="58"/>
      <c r="FQ195" s="58"/>
      <c r="FR195" s="58"/>
      <c r="FS195" s="58"/>
      <c r="FT195" s="58"/>
      <c r="FU195" s="58"/>
      <c r="FV195" s="58"/>
      <c r="FW195" s="58"/>
      <c r="FX195" s="58"/>
      <c r="FY195" s="58"/>
      <c r="FZ195" s="58"/>
      <c r="GA195" s="58"/>
      <c r="GB195" s="58"/>
      <c r="GC195" s="58"/>
      <c r="GD195" s="58"/>
      <c r="GE195" s="58"/>
      <c r="GF195" s="58"/>
      <c r="GG195" s="58"/>
      <c r="GH195" s="58"/>
      <c r="GI195" s="58"/>
      <c r="GJ195" s="58"/>
      <c r="GK195" s="58"/>
      <c r="GL195" s="58"/>
      <c r="GM195" s="58"/>
      <c r="GN195" s="58"/>
      <c r="GO195" s="58"/>
      <c r="GP195" s="58"/>
      <c r="GQ195" s="58"/>
      <c r="GR195" s="58"/>
      <c r="GS195" s="58"/>
      <c r="GT195" s="58"/>
      <c r="GU195" s="58"/>
      <c r="GV195" s="58"/>
      <c r="GW195" s="58"/>
      <c r="GX195" s="58"/>
      <c r="GY195" s="58"/>
      <c r="GZ195" s="58"/>
      <c r="HA195" s="58"/>
      <c r="HB195" s="58"/>
      <c r="HC195" s="58"/>
      <c r="HD195" s="58"/>
      <c r="HE195" s="58"/>
      <c r="HF195" s="58"/>
      <c r="HG195" s="58"/>
      <c r="HH195" s="58"/>
      <c r="HI195" s="58"/>
      <c r="HJ195" s="58"/>
      <c r="HK195" s="58"/>
      <c r="HL195" s="58"/>
      <c r="HM195" s="58"/>
      <c r="HN195" s="58"/>
      <c r="HO195" s="58"/>
      <c r="HP195" s="58"/>
      <c r="HQ195" s="58"/>
      <c r="HR195" s="58"/>
      <c r="HS195" s="58"/>
      <c r="HT195" s="58"/>
      <c r="HU195" s="58"/>
      <c r="HV195" s="58"/>
      <c r="HW195" s="58"/>
      <c r="HX195" s="58"/>
      <c r="HY195" s="58"/>
      <c r="HZ195" s="58"/>
      <c r="IA195" s="58"/>
      <c r="IB195" s="58"/>
      <c r="IC195" s="58"/>
      <c r="ID195" s="58"/>
      <c r="IE195" s="58"/>
      <c r="IF195" s="58"/>
      <c r="IG195" s="58"/>
      <c r="IH195" s="58"/>
      <c r="II195" s="58"/>
      <c r="IJ195" s="58"/>
      <c r="IK195" s="58"/>
      <c r="IL195" s="58"/>
      <c r="IM195" s="58"/>
      <c r="IN195" s="58"/>
    </row>
    <row r="196" spans="1:248">
      <c r="A196" s="54" t="s">
        <v>422</v>
      </c>
      <c r="B196" s="89" t="s">
        <v>423</v>
      </c>
      <c r="C196" s="116">
        <f>C197+C198+C199</f>
        <v>0</v>
      </c>
      <c r="D196" s="116">
        <f t="shared" ref="D196:H196" si="147">D197+D198+D199</f>
        <v>20792000</v>
      </c>
      <c r="E196" s="116">
        <f t="shared" si="147"/>
        <v>17380640</v>
      </c>
      <c r="F196" s="116">
        <f t="shared" si="147"/>
        <v>17380640</v>
      </c>
      <c r="G196" s="116">
        <f t="shared" si="147"/>
        <v>17380640</v>
      </c>
      <c r="H196" s="116">
        <f t="shared" si="147"/>
        <v>1167564.5899999999</v>
      </c>
      <c r="I196" s="116">
        <f t="shared" ref="I196" si="148">I197+I198+I199</f>
        <v>16213075.41</v>
      </c>
      <c r="J196" s="57"/>
      <c r="K196" s="57"/>
      <c r="L196" s="58"/>
      <c r="M196" s="58"/>
      <c r="N196" s="58"/>
      <c r="O196" s="58"/>
      <c r="P196" s="58"/>
      <c r="Q196" s="58"/>
      <c r="R196" s="58"/>
      <c r="S196" s="58"/>
      <c r="T196" s="58"/>
      <c r="U196" s="58"/>
      <c r="V196" s="58"/>
      <c r="W196" s="58"/>
      <c r="X196" s="58"/>
      <c r="Y196" s="58"/>
      <c r="Z196" s="58"/>
      <c r="AA196" s="58"/>
      <c r="AB196" s="58"/>
      <c r="AC196" s="58"/>
      <c r="AD196" s="58"/>
      <c r="AE196" s="58"/>
      <c r="AF196" s="58"/>
      <c r="AG196" s="58"/>
      <c r="AH196" s="58"/>
      <c r="AI196" s="58"/>
      <c r="AJ196" s="58"/>
      <c r="AK196" s="58"/>
      <c r="AL196" s="58"/>
      <c r="AM196" s="58"/>
      <c r="AN196" s="58"/>
      <c r="AO196" s="58"/>
      <c r="AP196" s="58"/>
      <c r="AQ196" s="58"/>
      <c r="AR196" s="58"/>
      <c r="AS196" s="58"/>
      <c r="AT196" s="58"/>
      <c r="AU196" s="58"/>
      <c r="AV196" s="58"/>
      <c r="AW196" s="58"/>
      <c r="AX196" s="58"/>
      <c r="AY196" s="58"/>
      <c r="AZ196" s="58"/>
      <c r="BA196" s="58"/>
      <c r="BB196" s="58"/>
      <c r="BC196" s="58"/>
      <c r="BD196" s="58"/>
      <c r="BE196" s="58"/>
      <c r="BF196" s="58"/>
      <c r="BG196" s="58"/>
      <c r="BH196" s="58"/>
      <c r="BI196" s="58"/>
      <c r="BJ196" s="58"/>
      <c r="BK196" s="58"/>
      <c r="BL196" s="58"/>
      <c r="BM196" s="58"/>
      <c r="BN196" s="58"/>
      <c r="BO196" s="58"/>
      <c r="BP196" s="58"/>
      <c r="BQ196" s="58"/>
      <c r="BR196" s="58"/>
      <c r="BS196" s="58"/>
      <c r="BT196" s="58"/>
      <c r="BU196" s="58"/>
      <c r="BV196" s="58"/>
      <c r="BW196" s="58"/>
      <c r="BX196" s="58"/>
      <c r="BY196" s="58"/>
      <c r="BZ196" s="58"/>
      <c r="CA196" s="58"/>
      <c r="CB196" s="58"/>
      <c r="CC196" s="58"/>
      <c r="CD196" s="58"/>
      <c r="CE196" s="58"/>
      <c r="CF196" s="58"/>
      <c r="CG196" s="58"/>
      <c r="CH196" s="58"/>
      <c r="CI196" s="58"/>
      <c r="CJ196" s="58"/>
      <c r="CK196" s="58"/>
      <c r="CL196" s="58"/>
      <c r="CM196" s="58"/>
      <c r="CN196" s="58"/>
      <c r="CO196" s="58"/>
      <c r="CP196" s="58"/>
      <c r="CQ196" s="58"/>
      <c r="CR196" s="58"/>
      <c r="CS196" s="58"/>
      <c r="CT196" s="58"/>
      <c r="CU196" s="58"/>
      <c r="CV196" s="58"/>
      <c r="CW196" s="58"/>
      <c r="CX196" s="58"/>
      <c r="CY196" s="58"/>
      <c r="CZ196" s="58"/>
      <c r="DA196" s="58"/>
      <c r="DB196" s="58"/>
      <c r="DC196" s="58"/>
      <c r="DD196" s="58"/>
      <c r="DE196" s="58"/>
      <c r="DF196" s="58"/>
      <c r="DG196" s="58"/>
      <c r="DH196" s="58"/>
      <c r="DI196" s="58"/>
      <c r="DJ196" s="58"/>
      <c r="DK196" s="58"/>
      <c r="DL196" s="58"/>
      <c r="DM196" s="58"/>
      <c r="DN196" s="58"/>
      <c r="DO196" s="58"/>
      <c r="DP196" s="58"/>
      <c r="DQ196" s="58"/>
      <c r="DR196" s="58"/>
      <c r="DS196" s="58"/>
      <c r="DT196" s="58"/>
      <c r="DU196" s="58"/>
      <c r="DV196" s="58"/>
      <c r="DW196" s="58"/>
      <c r="DX196" s="58"/>
      <c r="DY196" s="58"/>
      <c r="DZ196" s="58"/>
      <c r="EA196" s="58"/>
      <c r="EB196" s="58"/>
      <c r="EC196" s="58"/>
      <c r="ED196" s="58"/>
      <c r="EE196" s="58"/>
      <c r="EF196" s="58"/>
      <c r="EG196" s="58"/>
      <c r="EH196" s="58"/>
      <c r="EI196" s="58"/>
      <c r="EJ196" s="58"/>
      <c r="EK196" s="58"/>
      <c r="EL196" s="58"/>
      <c r="EM196" s="58"/>
      <c r="EN196" s="58"/>
      <c r="EO196" s="58"/>
      <c r="EP196" s="58"/>
      <c r="EQ196" s="58"/>
      <c r="ER196" s="58"/>
      <c r="ES196" s="58"/>
      <c r="ET196" s="58"/>
      <c r="EU196" s="58"/>
      <c r="EV196" s="58"/>
      <c r="EW196" s="58"/>
      <c r="EX196" s="58"/>
      <c r="EY196" s="58"/>
      <c r="EZ196" s="58"/>
      <c r="FA196" s="58"/>
      <c r="FB196" s="58"/>
      <c r="FC196" s="58"/>
      <c r="FD196" s="58"/>
      <c r="FE196" s="58"/>
      <c r="FF196" s="58"/>
      <c r="FG196" s="58"/>
      <c r="FH196" s="58"/>
      <c r="FI196" s="58"/>
      <c r="FJ196" s="58"/>
      <c r="FK196" s="58"/>
      <c r="FL196" s="58"/>
      <c r="FM196" s="58"/>
      <c r="FN196" s="58"/>
      <c r="FO196" s="58"/>
      <c r="FP196" s="58"/>
      <c r="FQ196" s="58"/>
      <c r="FR196" s="58"/>
      <c r="FS196" s="58"/>
      <c r="FT196" s="58"/>
      <c r="FU196" s="58"/>
      <c r="FV196" s="58"/>
      <c r="FW196" s="58"/>
      <c r="FX196" s="58"/>
      <c r="FY196" s="58"/>
      <c r="FZ196" s="58"/>
      <c r="GA196" s="58"/>
      <c r="GB196" s="58"/>
      <c r="GC196" s="58"/>
      <c r="GD196" s="58"/>
      <c r="GE196" s="58"/>
      <c r="GF196" s="58"/>
      <c r="GG196" s="58"/>
      <c r="GH196" s="58"/>
      <c r="GI196" s="58"/>
      <c r="GJ196" s="58"/>
      <c r="GK196" s="58"/>
      <c r="GL196" s="58"/>
      <c r="GM196" s="58"/>
      <c r="GN196" s="58"/>
      <c r="GO196" s="58"/>
      <c r="GP196" s="58"/>
      <c r="GQ196" s="58"/>
      <c r="GR196" s="58"/>
      <c r="GS196" s="58"/>
      <c r="GT196" s="58"/>
      <c r="GU196" s="58"/>
      <c r="GV196" s="58"/>
      <c r="GW196" s="58"/>
      <c r="GX196" s="58"/>
      <c r="GY196" s="58"/>
      <c r="GZ196" s="58"/>
      <c r="HA196" s="58"/>
      <c r="HB196" s="58"/>
      <c r="HC196" s="58"/>
      <c r="HD196" s="58"/>
      <c r="HE196" s="58"/>
      <c r="HF196" s="58"/>
      <c r="HG196" s="58"/>
      <c r="HH196" s="58"/>
      <c r="HI196" s="58"/>
      <c r="HJ196" s="58"/>
      <c r="HK196" s="58"/>
      <c r="HL196" s="58"/>
      <c r="HM196" s="58"/>
      <c r="HN196" s="58"/>
      <c r="HO196" s="58"/>
      <c r="HP196" s="58"/>
      <c r="HQ196" s="58"/>
      <c r="HR196" s="58"/>
      <c r="HS196" s="58"/>
      <c r="HT196" s="58"/>
      <c r="HU196" s="58"/>
      <c r="HV196" s="58"/>
      <c r="HW196" s="58"/>
      <c r="HX196" s="58"/>
      <c r="HY196" s="58"/>
      <c r="HZ196" s="58"/>
      <c r="IA196" s="58"/>
      <c r="IB196" s="58"/>
      <c r="IC196" s="58"/>
      <c r="ID196" s="58"/>
      <c r="IE196" s="58"/>
      <c r="IF196" s="58"/>
      <c r="IG196" s="58"/>
      <c r="IH196" s="58"/>
      <c r="II196" s="58"/>
      <c r="IJ196" s="58"/>
      <c r="IK196" s="58"/>
      <c r="IL196" s="58"/>
      <c r="IM196" s="58"/>
      <c r="IN196" s="58"/>
    </row>
    <row r="197" spans="1:248">
      <c r="A197" s="54"/>
      <c r="B197" s="90" t="s">
        <v>368</v>
      </c>
      <c r="C197" s="116"/>
      <c r="D197" s="56">
        <v>20792000</v>
      </c>
      <c r="E197" s="56">
        <v>17380640</v>
      </c>
      <c r="F197" s="56">
        <v>17380640</v>
      </c>
      <c r="G197" s="116">
        <v>17380640</v>
      </c>
      <c r="H197" s="92">
        <f t="shared" si="146"/>
        <v>1167564.5899999999</v>
      </c>
      <c r="I197" s="116">
        <v>16213075.41</v>
      </c>
      <c r="J197" s="57"/>
      <c r="K197" s="57"/>
      <c r="L197" s="58"/>
      <c r="M197" s="58"/>
      <c r="N197" s="58"/>
      <c r="O197" s="58"/>
      <c r="P197" s="58"/>
      <c r="Q197" s="58"/>
      <c r="R197" s="58"/>
      <c r="S197" s="58"/>
      <c r="T197" s="58"/>
      <c r="U197" s="58"/>
      <c r="V197" s="58"/>
      <c r="W197" s="58"/>
      <c r="X197" s="58"/>
      <c r="Y197" s="58"/>
      <c r="Z197" s="58"/>
      <c r="AA197" s="58"/>
      <c r="AB197" s="58"/>
      <c r="AC197" s="58"/>
      <c r="AD197" s="58"/>
      <c r="AE197" s="58"/>
      <c r="AF197" s="58"/>
      <c r="AG197" s="58"/>
      <c r="AH197" s="58"/>
      <c r="AI197" s="58"/>
      <c r="AJ197" s="58"/>
      <c r="AK197" s="58"/>
      <c r="AL197" s="58"/>
      <c r="AM197" s="58"/>
      <c r="AN197" s="58"/>
      <c r="AO197" s="58"/>
      <c r="AP197" s="58"/>
      <c r="AQ197" s="58"/>
      <c r="AR197" s="58"/>
      <c r="AS197" s="58"/>
      <c r="AT197" s="58"/>
      <c r="AU197" s="58"/>
      <c r="AV197" s="58"/>
      <c r="AW197" s="58"/>
      <c r="AX197" s="58"/>
      <c r="AY197" s="58"/>
      <c r="AZ197" s="58"/>
      <c r="BA197" s="58"/>
      <c r="BB197" s="58"/>
      <c r="BC197" s="58"/>
      <c r="BD197" s="58"/>
      <c r="BE197" s="58"/>
      <c r="BF197" s="58"/>
      <c r="BG197" s="58"/>
      <c r="BH197" s="58"/>
      <c r="BI197" s="58"/>
      <c r="BJ197" s="58"/>
      <c r="BK197" s="58"/>
      <c r="BL197" s="58"/>
      <c r="BM197" s="58"/>
      <c r="BN197" s="58"/>
      <c r="BO197" s="58"/>
      <c r="BP197" s="58"/>
      <c r="BQ197" s="58"/>
      <c r="BR197" s="58"/>
      <c r="BS197" s="58"/>
      <c r="BT197" s="58"/>
      <c r="BU197" s="58"/>
      <c r="BV197" s="58"/>
      <c r="BW197" s="58"/>
      <c r="BX197" s="58"/>
      <c r="BY197" s="58"/>
      <c r="BZ197" s="58"/>
      <c r="CA197" s="58"/>
      <c r="CB197" s="58"/>
      <c r="CC197" s="58"/>
      <c r="CD197" s="58"/>
      <c r="CE197" s="58"/>
      <c r="CF197" s="58"/>
      <c r="CG197" s="58"/>
      <c r="CH197" s="58"/>
      <c r="CI197" s="58"/>
      <c r="CJ197" s="58"/>
      <c r="CK197" s="58"/>
      <c r="CL197" s="58"/>
      <c r="CM197" s="58"/>
      <c r="CN197" s="58"/>
      <c r="CO197" s="58"/>
      <c r="CP197" s="58"/>
      <c r="CQ197" s="58"/>
      <c r="CR197" s="58"/>
      <c r="CS197" s="58"/>
      <c r="CT197" s="58"/>
      <c r="CU197" s="58"/>
      <c r="CV197" s="58"/>
      <c r="CW197" s="58"/>
      <c r="CX197" s="58"/>
      <c r="CY197" s="58"/>
      <c r="CZ197" s="58"/>
      <c r="DA197" s="58"/>
      <c r="DB197" s="58"/>
      <c r="DC197" s="58"/>
      <c r="DD197" s="58"/>
      <c r="DE197" s="58"/>
      <c r="DF197" s="58"/>
      <c r="DG197" s="58"/>
      <c r="DH197" s="58"/>
      <c r="DI197" s="58"/>
      <c r="DJ197" s="58"/>
      <c r="DK197" s="58"/>
      <c r="DL197" s="58"/>
      <c r="DM197" s="58"/>
      <c r="DN197" s="58"/>
      <c r="DO197" s="58"/>
      <c r="DP197" s="58"/>
      <c r="DQ197" s="58"/>
      <c r="DR197" s="58"/>
      <c r="DS197" s="58"/>
      <c r="DT197" s="58"/>
      <c r="DU197" s="58"/>
      <c r="DV197" s="58"/>
      <c r="DW197" s="58"/>
      <c r="DX197" s="58"/>
      <c r="DY197" s="58"/>
      <c r="DZ197" s="58"/>
      <c r="EA197" s="58"/>
      <c r="EB197" s="58"/>
      <c r="EC197" s="58"/>
      <c r="ED197" s="58"/>
      <c r="EE197" s="58"/>
      <c r="EF197" s="58"/>
      <c r="EG197" s="58"/>
      <c r="EH197" s="58"/>
      <c r="EI197" s="58"/>
      <c r="EJ197" s="58"/>
      <c r="EK197" s="58"/>
      <c r="EL197" s="58"/>
      <c r="EM197" s="58"/>
      <c r="EN197" s="58"/>
      <c r="EO197" s="58"/>
      <c r="EP197" s="58"/>
      <c r="EQ197" s="58"/>
      <c r="ER197" s="58"/>
      <c r="ES197" s="58"/>
      <c r="ET197" s="58"/>
      <c r="EU197" s="58"/>
      <c r="EV197" s="58"/>
      <c r="EW197" s="58"/>
      <c r="EX197" s="58"/>
      <c r="EY197" s="58"/>
      <c r="EZ197" s="58"/>
      <c r="FA197" s="58"/>
      <c r="FB197" s="58"/>
      <c r="FC197" s="58"/>
      <c r="FD197" s="58"/>
      <c r="FE197" s="58"/>
      <c r="FF197" s="58"/>
      <c r="FG197" s="58"/>
      <c r="FH197" s="58"/>
      <c r="FI197" s="58"/>
      <c r="FJ197" s="58"/>
      <c r="FK197" s="58"/>
      <c r="FL197" s="58"/>
      <c r="FM197" s="58"/>
      <c r="FN197" s="58"/>
      <c r="FO197" s="58"/>
      <c r="FP197" s="58"/>
      <c r="FQ197" s="58"/>
      <c r="FR197" s="58"/>
      <c r="FS197" s="58"/>
      <c r="FT197" s="58"/>
      <c r="FU197" s="58"/>
      <c r="FV197" s="58"/>
      <c r="FW197" s="58"/>
      <c r="FX197" s="58"/>
      <c r="FY197" s="58"/>
      <c r="FZ197" s="58"/>
      <c r="GA197" s="58"/>
      <c r="GB197" s="58"/>
      <c r="GC197" s="58"/>
      <c r="GD197" s="58"/>
      <c r="GE197" s="58"/>
      <c r="GF197" s="58"/>
      <c r="GG197" s="58"/>
      <c r="GH197" s="58"/>
      <c r="GI197" s="58"/>
      <c r="GJ197" s="58"/>
      <c r="GK197" s="58"/>
      <c r="GL197" s="58"/>
      <c r="GM197" s="58"/>
      <c r="GN197" s="58"/>
      <c r="GO197" s="58"/>
      <c r="GP197" s="58"/>
      <c r="GQ197" s="58"/>
      <c r="GR197" s="58"/>
      <c r="GS197" s="58"/>
      <c r="GT197" s="58"/>
      <c r="GU197" s="58"/>
      <c r="GV197" s="58"/>
      <c r="GW197" s="58"/>
      <c r="GX197" s="58"/>
      <c r="GY197" s="58"/>
      <c r="GZ197" s="58"/>
      <c r="HA197" s="58"/>
      <c r="HB197" s="58"/>
      <c r="HC197" s="58"/>
      <c r="HD197" s="58"/>
      <c r="HE197" s="58"/>
      <c r="HF197" s="58"/>
      <c r="HG197" s="58"/>
      <c r="HH197" s="58"/>
      <c r="HI197" s="58"/>
      <c r="HJ197" s="58"/>
      <c r="HK197" s="58"/>
      <c r="HL197" s="58"/>
      <c r="HM197" s="58"/>
      <c r="HN197" s="58"/>
      <c r="HO197" s="58"/>
      <c r="HP197" s="58"/>
      <c r="HQ197" s="58"/>
      <c r="HR197" s="58"/>
      <c r="HS197" s="58"/>
      <c r="HT197" s="58"/>
      <c r="HU197" s="58"/>
      <c r="HV197" s="58"/>
      <c r="HW197" s="58"/>
      <c r="HX197" s="58"/>
      <c r="HY197" s="58"/>
      <c r="HZ197" s="58"/>
      <c r="IA197" s="58"/>
      <c r="IB197" s="58"/>
      <c r="IC197" s="58"/>
      <c r="ID197" s="58"/>
      <c r="IE197" s="58"/>
      <c r="IF197" s="58"/>
      <c r="IG197" s="58"/>
      <c r="IH197" s="58"/>
      <c r="II197" s="58"/>
      <c r="IJ197" s="58"/>
      <c r="IK197" s="58"/>
      <c r="IL197" s="58"/>
      <c r="IM197" s="58"/>
      <c r="IN197" s="58"/>
    </row>
    <row r="198" spans="1:248" ht="60">
      <c r="A198" s="54"/>
      <c r="B198" s="90" t="s">
        <v>370</v>
      </c>
      <c r="C198" s="116"/>
      <c r="D198" s="56"/>
      <c r="E198" s="56"/>
      <c r="F198" s="56"/>
      <c r="G198" s="63"/>
      <c r="H198" s="63"/>
      <c r="I198" s="63"/>
      <c r="J198" s="57"/>
      <c r="K198" s="57"/>
      <c r="L198" s="58"/>
      <c r="M198" s="58"/>
      <c r="N198" s="58"/>
      <c r="O198" s="58"/>
      <c r="P198" s="58"/>
      <c r="Q198" s="58"/>
      <c r="R198" s="58"/>
      <c r="S198" s="58"/>
      <c r="T198" s="58"/>
      <c r="U198" s="58"/>
      <c r="V198" s="58"/>
      <c r="W198" s="58"/>
      <c r="X198" s="58"/>
      <c r="Y198" s="58"/>
      <c r="Z198" s="58"/>
      <c r="AA198" s="58"/>
      <c r="AB198" s="58"/>
      <c r="AC198" s="58"/>
      <c r="AD198" s="58"/>
      <c r="AE198" s="58"/>
      <c r="AF198" s="58"/>
      <c r="AG198" s="58"/>
      <c r="AH198" s="58"/>
      <c r="AI198" s="58"/>
      <c r="AJ198" s="58"/>
      <c r="AK198" s="58"/>
      <c r="AL198" s="58"/>
      <c r="AM198" s="58"/>
      <c r="AN198" s="58"/>
      <c r="AO198" s="58"/>
      <c r="AP198" s="58"/>
      <c r="AQ198" s="58"/>
      <c r="AR198" s="58"/>
      <c r="AS198" s="58"/>
      <c r="AT198" s="58"/>
      <c r="AU198" s="58"/>
      <c r="AV198" s="58"/>
      <c r="AW198" s="58"/>
      <c r="AX198" s="58"/>
      <c r="AY198" s="58"/>
      <c r="AZ198" s="58"/>
      <c r="BA198" s="58"/>
      <c r="BB198" s="58"/>
      <c r="BC198" s="58"/>
      <c r="BD198" s="58"/>
      <c r="BE198" s="58"/>
      <c r="BF198" s="58"/>
      <c r="BG198" s="58"/>
      <c r="BH198" s="58"/>
      <c r="BI198" s="58"/>
      <c r="BJ198" s="58"/>
      <c r="BK198" s="58"/>
      <c r="BL198" s="58"/>
      <c r="BM198" s="58"/>
      <c r="BN198" s="58"/>
      <c r="BO198" s="58"/>
      <c r="BP198" s="58"/>
      <c r="BQ198" s="58"/>
      <c r="BR198" s="58"/>
      <c r="BS198" s="58"/>
      <c r="BT198" s="58"/>
      <c r="BU198" s="58"/>
      <c r="BV198" s="58"/>
      <c r="BW198" s="58"/>
      <c r="BX198" s="58"/>
      <c r="BY198" s="58"/>
      <c r="BZ198" s="58"/>
      <c r="CA198" s="58"/>
      <c r="CB198" s="58"/>
      <c r="CC198" s="58"/>
      <c r="CD198" s="58"/>
      <c r="CE198" s="58"/>
      <c r="CF198" s="58"/>
      <c r="CG198" s="58"/>
      <c r="CH198" s="58"/>
      <c r="CI198" s="58"/>
      <c r="CJ198" s="58"/>
      <c r="CK198" s="58"/>
      <c r="CL198" s="58"/>
      <c r="CM198" s="58"/>
      <c r="CN198" s="58"/>
      <c r="CO198" s="58"/>
      <c r="CP198" s="58"/>
      <c r="CQ198" s="58"/>
      <c r="CR198" s="58"/>
      <c r="CS198" s="58"/>
      <c r="CT198" s="58"/>
      <c r="CU198" s="58"/>
      <c r="CV198" s="58"/>
      <c r="CW198" s="58"/>
      <c r="CX198" s="58"/>
      <c r="CY198" s="58"/>
      <c r="CZ198" s="58"/>
      <c r="DA198" s="58"/>
      <c r="DB198" s="58"/>
      <c r="DC198" s="58"/>
      <c r="DD198" s="58"/>
      <c r="DE198" s="58"/>
      <c r="DF198" s="58"/>
      <c r="DG198" s="58"/>
      <c r="DH198" s="58"/>
      <c r="DI198" s="58"/>
      <c r="DJ198" s="58"/>
      <c r="DK198" s="58"/>
      <c r="DL198" s="58"/>
      <c r="DM198" s="58"/>
      <c r="DN198" s="58"/>
      <c r="DO198" s="58"/>
      <c r="DP198" s="58"/>
      <c r="DQ198" s="58"/>
      <c r="DR198" s="58"/>
      <c r="DS198" s="58"/>
      <c r="DT198" s="58"/>
      <c r="DU198" s="58"/>
      <c r="DV198" s="58"/>
      <c r="DW198" s="58"/>
      <c r="DX198" s="58"/>
      <c r="DY198" s="58"/>
      <c r="DZ198" s="58"/>
      <c r="EA198" s="58"/>
      <c r="EB198" s="58"/>
      <c r="EC198" s="58"/>
      <c r="ED198" s="58"/>
      <c r="EE198" s="58"/>
      <c r="EF198" s="58"/>
      <c r="EG198" s="58"/>
      <c r="EH198" s="58"/>
      <c r="EI198" s="58"/>
      <c r="EJ198" s="58"/>
      <c r="EK198" s="58"/>
      <c r="EL198" s="58"/>
      <c r="EM198" s="58"/>
      <c r="EN198" s="58"/>
      <c r="EO198" s="58"/>
      <c r="EP198" s="58"/>
      <c r="EQ198" s="58"/>
      <c r="ER198" s="58"/>
      <c r="ES198" s="58"/>
      <c r="ET198" s="58"/>
      <c r="EU198" s="58"/>
      <c r="EV198" s="58"/>
      <c r="EW198" s="58"/>
      <c r="EX198" s="58"/>
      <c r="EY198" s="58"/>
      <c r="EZ198" s="58"/>
      <c r="FA198" s="58"/>
      <c r="FB198" s="58"/>
      <c r="FC198" s="58"/>
      <c r="FD198" s="58"/>
      <c r="FE198" s="58"/>
      <c r="FF198" s="58"/>
      <c r="FG198" s="58"/>
      <c r="FH198" s="58"/>
      <c r="FI198" s="58"/>
      <c r="FJ198" s="58"/>
      <c r="FK198" s="58"/>
      <c r="FL198" s="58"/>
      <c r="FM198" s="58"/>
      <c r="FN198" s="58"/>
      <c r="FO198" s="58"/>
      <c r="FP198" s="58"/>
      <c r="FQ198" s="58"/>
      <c r="FR198" s="58"/>
      <c r="FS198" s="58"/>
      <c r="FT198" s="58"/>
      <c r="FU198" s="58"/>
      <c r="FV198" s="58"/>
      <c r="FW198" s="58"/>
      <c r="FX198" s="58"/>
      <c r="FY198" s="58"/>
      <c r="FZ198" s="58"/>
      <c r="GA198" s="58"/>
      <c r="GB198" s="58"/>
      <c r="GC198" s="58"/>
      <c r="GD198" s="58"/>
      <c r="GE198" s="58"/>
      <c r="GF198" s="58"/>
      <c r="GG198" s="58"/>
      <c r="GH198" s="58"/>
      <c r="GI198" s="58"/>
      <c r="GJ198" s="58"/>
      <c r="GK198" s="58"/>
      <c r="GL198" s="58"/>
      <c r="GM198" s="58"/>
      <c r="GN198" s="58"/>
      <c r="GO198" s="58"/>
      <c r="GP198" s="58"/>
      <c r="GQ198" s="58"/>
      <c r="GR198" s="58"/>
      <c r="GS198" s="58"/>
      <c r="GT198" s="58"/>
      <c r="GU198" s="58"/>
      <c r="GV198" s="58"/>
      <c r="GW198" s="58"/>
      <c r="GX198" s="58"/>
      <c r="GY198" s="58"/>
      <c r="GZ198" s="58"/>
      <c r="HA198" s="58"/>
      <c r="HB198" s="58"/>
      <c r="HC198" s="58"/>
      <c r="HD198" s="58"/>
      <c r="HE198" s="58"/>
      <c r="HF198" s="58"/>
      <c r="HG198" s="58"/>
      <c r="HH198" s="58"/>
      <c r="HI198" s="58"/>
      <c r="HJ198" s="58"/>
      <c r="HK198" s="58"/>
      <c r="HL198" s="58"/>
      <c r="HM198" s="58"/>
      <c r="HN198" s="58"/>
      <c r="HO198" s="58"/>
      <c r="HP198" s="58"/>
      <c r="HQ198" s="58"/>
      <c r="HR198" s="58"/>
      <c r="HS198" s="58"/>
      <c r="HT198" s="58"/>
      <c r="HU198" s="58"/>
      <c r="HV198" s="58"/>
      <c r="HW198" s="58"/>
      <c r="HX198" s="58"/>
      <c r="HY198" s="58"/>
      <c r="HZ198" s="58"/>
      <c r="IA198" s="58"/>
      <c r="IB198" s="58"/>
      <c r="IC198" s="58"/>
      <c r="ID198" s="58"/>
      <c r="IE198" s="58"/>
      <c r="IF198" s="58"/>
      <c r="IG198" s="58"/>
      <c r="IH198" s="58"/>
      <c r="II198" s="58"/>
      <c r="IJ198" s="58"/>
      <c r="IK198" s="58"/>
      <c r="IL198" s="58"/>
      <c r="IM198" s="58"/>
      <c r="IN198" s="58"/>
    </row>
    <row r="199" spans="1:248" ht="30">
      <c r="A199" s="54"/>
      <c r="B199" s="90" t="s">
        <v>508</v>
      </c>
      <c r="C199" s="116"/>
      <c r="D199" s="56"/>
      <c r="E199" s="56"/>
      <c r="F199" s="56"/>
      <c r="G199" s="63"/>
      <c r="H199" s="63"/>
      <c r="I199" s="63"/>
      <c r="J199" s="57"/>
      <c r="K199" s="57"/>
      <c r="L199" s="58"/>
      <c r="M199" s="58"/>
      <c r="N199" s="58"/>
      <c r="O199" s="58"/>
      <c r="P199" s="58"/>
      <c r="Q199" s="58"/>
      <c r="R199" s="58"/>
      <c r="S199" s="58"/>
      <c r="T199" s="58"/>
      <c r="U199" s="58"/>
      <c r="V199" s="58"/>
      <c r="W199" s="58"/>
      <c r="X199" s="58"/>
      <c r="Y199" s="58"/>
      <c r="Z199" s="58"/>
      <c r="AA199" s="58"/>
      <c r="AB199" s="58"/>
      <c r="AC199" s="58"/>
      <c r="AD199" s="58"/>
      <c r="AE199" s="58"/>
      <c r="AF199" s="58"/>
      <c r="AG199" s="58"/>
      <c r="AH199" s="58"/>
      <c r="AI199" s="58"/>
      <c r="AJ199" s="58"/>
      <c r="AK199" s="58"/>
      <c r="AL199" s="58"/>
      <c r="AM199" s="58"/>
      <c r="AN199" s="58"/>
      <c r="AO199" s="58"/>
      <c r="AP199" s="58"/>
      <c r="AQ199" s="58"/>
      <c r="AR199" s="58"/>
      <c r="AS199" s="58"/>
      <c r="AT199" s="58"/>
      <c r="AU199" s="58"/>
      <c r="AV199" s="58"/>
      <c r="AW199" s="58"/>
      <c r="AX199" s="58"/>
      <c r="AY199" s="58"/>
      <c r="AZ199" s="58"/>
      <c r="BA199" s="58"/>
      <c r="BB199" s="58"/>
      <c r="BC199" s="58"/>
      <c r="BD199" s="58"/>
      <c r="BE199" s="58"/>
      <c r="BF199" s="58"/>
      <c r="BG199" s="58"/>
      <c r="BH199" s="58"/>
      <c r="BI199" s="58"/>
      <c r="BJ199" s="58"/>
      <c r="BK199" s="58"/>
      <c r="BL199" s="58"/>
      <c r="BM199" s="58"/>
      <c r="BN199" s="58"/>
      <c r="BO199" s="58"/>
      <c r="BP199" s="58"/>
      <c r="BQ199" s="58"/>
      <c r="BR199" s="58"/>
      <c r="BS199" s="58"/>
      <c r="BT199" s="58"/>
      <c r="BU199" s="58"/>
      <c r="BV199" s="58"/>
      <c r="BW199" s="58"/>
      <c r="BX199" s="58"/>
      <c r="BY199" s="58"/>
      <c r="BZ199" s="58"/>
      <c r="CA199" s="58"/>
      <c r="CB199" s="58"/>
      <c r="CC199" s="58"/>
      <c r="CD199" s="58"/>
      <c r="CE199" s="58"/>
      <c r="CF199" s="58"/>
      <c r="CG199" s="58"/>
      <c r="CH199" s="58"/>
      <c r="CI199" s="58"/>
      <c r="CJ199" s="58"/>
      <c r="CK199" s="58"/>
      <c r="CL199" s="58"/>
      <c r="CM199" s="58"/>
      <c r="CN199" s="58"/>
      <c r="CO199" s="58"/>
      <c r="CP199" s="58"/>
      <c r="CQ199" s="58"/>
      <c r="CR199" s="58"/>
      <c r="CS199" s="58"/>
      <c r="CT199" s="58"/>
      <c r="CU199" s="58"/>
      <c r="CV199" s="58"/>
      <c r="CW199" s="58"/>
      <c r="CX199" s="58"/>
      <c r="CY199" s="58"/>
      <c r="CZ199" s="58"/>
      <c r="DA199" s="58"/>
      <c r="DB199" s="58"/>
      <c r="DC199" s="58"/>
      <c r="DD199" s="58"/>
      <c r="DE199" s="58"/>
      <c r="DF199" s="58"/>
      <c r="DG199" s="58"/>
      <c r="DH199" s="58"/>
      <c r="DI199" s="58"/>
      <c r="DJ199" s="58"/>
      <c r="DK199" s="58"/>
      <c r="DL199" s="58"/>
      <c r="DM199" s="58"/>
      <c r="DN199" s="58"/>
      <c r="DO199" s="58"/>
      <c r="DP199" s="58"/>
      <c r="DQ199" s="58"/>
      <c r="DR199" s="58"/>
      <c r="DS199" s="58"/>
      <c r="DT199" s="58"/>
      <c r="DU199" s="58"/>
      <c r="DV199" s="58"/>
      <c r="DW199" s="58"/>
      <c r="DX199" s="58"/>
      <c r="DY199" s="58"/>
      <c r="DZ199" s="58"/>
      <c r="EA199" s="58"/>
      <c r="EB199" s="58"/>
      <c r="EC199" s="58"/>
      <c r="ED199" s="58"/>
      <c r="EE199" s="58"/>
      <c r="EF199" s="58"/>
      <c r="EG199" s="58"/>
      <c r="EH199" s="58"/>
      <c r="EI199" s="58"/>
      <c r="EJ199" s="58"/>
      <c r="EK199" s="58"/>
      <c r="EL199" s="58"/>
      <c r="EM199" s="58"/>
      <c r="EN199" s="58"/>
      <c r="EO199" s="58"/>
      <c r="EP199" s="58"/>
      <c r="EQ199" s="58"/>
      <c r="ER199" s="58"/>
      <c r="ES199" s="58"/>
      <c r="ET199" s="58"/>
      <c r="EU199" s="58"/>
      <c r="EV199" s="58"/>
      <c r="EW199" s="58"/>
      <c r="EX199" s="58"/>
      <c r="EY199" s="58"/>
      <c r="EZ199" s="58"/>
      <c r="FA199" s="58"/>
      <c r="FB199" s="58"/>
      <c r="FC199" s="58"/>
      <c r="FD199" s="58"/>
      <c r="FE199" s="58"/>
      <c r="FF199" s="58"/>
      <c r="FG199" s="58"/>
      <c r="FH199" s="58"/>
      <c r="FI199" s="58"/>
      <c r="FJ199" s="58"/>
      <c r="FK199" s="58"/>
      <c r="FL199" s="58"/>
      <c r="FM199" s="58"/>
      <c r="FN199" s="58"/>
      <c r="FO199" s="58"/>
      <c r="FP199" s="58"/>
      <c r="FQ199" s="58"/>
      <c r="FR199" s="58"/>
      <c r="FS199" s="58"/>
      <c r="FT199" s="58"/>
      <c r="FU199" s="58"/>
      <c r="FV199" s="58"/>
      <c r="FW199" s="58"/>
      <c r="FX199" s="58"/>
      <c r="FY199" s="58"/>
      <c r="FZ199" s="58"/>
      <c r="GA199" s="58"/>
      <c r="GB199" s="58"/>
      <c r="GC199" s="58"/>
      <c r="GD199" s="58"/>
      <c r="GE199" s="58"/>
      <c r="GF199" s="58"/>
      <c r="GG199" s="58"/>
      <c r="GH199" s="58"/>
      <c r="GI199" s="58"/>
      <c r="GJ199" s="58"/>
      <c r="GK199" s="58"/>
      <c r="GL199" s="58"/>
      <c r="GM199" s="58"/>
      <c r="GN199" s="58"/>
      <c r="GO199" s="58"/>
      <c r="GP199" s="58"/>
      <c r="GQ199" s="58"/>
      <c r="GR199" s="58"/>
      <c r="GS199" s="58"/>
      <c r="GT199" s="58"/>
      <c r="GU199" s="58"/>
      <c r="GV199" s="58"/>
      <c r="GW199" s="58"/>
      <c r="GX199" s="58"/>
      <c r="GY199" s="58"/>
      <c r="GZ199" s="58"/>
      <c r="HA199" s="58"/>
      <c r="HB199" s="58"/>
      <c r="HC199" s="58"/>
      <c r="HD199" s="58"/>
      <c r="HE199" s="58"/>
      <c r="HF199" s="58"/>
      <c r="HG199" s="58"/>
      <c r="HH199" s="58"/>
      <c r="HI199" s="58"/>
      <c r="HJ199" s="58"/>
      <c r="HK199" s="58"/>
      <c r="HL199" s="58"/>
      <c r="HM199" s="58"/>
      <c r="HN199" s="58"/>
      <c r="HO199" s="58"/>
      <c r="HP199" s="58"/>
      <c r="HQ199" s="58"/>
      <c r="HR199" s="58"/>
      <c r="HS199" s="58"/>
      <c r="HT199" s="58"/>
      <c r="HU199" s="58"/>
      <c r="HV199" s="58"/>
      <c r="HW199" s="58"/>
      <c r="HX199" s="58"/>
      <c r="HY199" s="58"/>
      <c r="HZ199" s="58"/>
      <c r="IA199" s="58"/>
      <c r="IB199" s="58"/>
      <c r="IC199" s="58"/>
      <c r="ID199" s="58"/>
      <c r="IE199" s="58"/>
      <c r="IF199" s="58"/>
      <c r="IG199" s="58"/>
      <c r="IH199" s="58"/>
      <c r="II199" s="58"/>
      <c r="IJ199" s="58"/>
      <c r="IK199" s="58"/>
      <c r="IL199" s="58"/>
      <c r="IM199" s="58"/>
      <c r="IN199" s="58"/>
    </row>
    <row r="200" spans="1:248">
      <c r="A200" s="54"/>
      <c r="B200" s="65" t="s">
        <v>361</v>
      </c>
      <c r="C200" s="116"/>
      <c r="D200" s="56"/>
      <c r="E200" s="56"/>
      <c r="F200" s="56"/>
      <c r="G200" s="62">
        <v>-6762.5</v>
      </c>
      <c r="H200" s="92">
        <f t="shared" ref="H200" si="149">G200-I200</f>
        <v>-55.199999999999818</v>
      </c>
      <c r="I200" s="62">
        <v>-6707.3</v>
      </c>
      <c r="J200" s="57"/>
      <c r="K200" s="57"/>
      <c r="L200" s="58"/>
      <c r="M200" s="58"/>
      <c r="N200" s="58"/>
      <c r="O200" s="58"/>
      <c r="P200" s="58"/>
      <c r="Q200" s="58"/>
      <c r="R200" s="58"/>
      <c r="S200" s="58"/>
      <c r="T200" s="58"/>
      <c r="U200" s="58"/>
      <c r="V200" s="58"/>
      <c r="W200" s="58"/>
      <c r="X200" s="58"/>
      <c r="Y200" s="58"/>
      <c r="Z200" s="58"/>
      <c r="AA200" s="58"/>
      <c r="AB200" s="58"/>
      <c r="AC200" s="58"/>
      <c r="AD200" s="58"/>
      <c r="AE200" s="58"/>
      <c r="AF200" s="58"/>
      <c r="AG200" s="58"/>
      <c r="AH200" s="58"/>
      <c r="AI200" s="58"/>
      <c r="AJ200" s="58"/>
      <c r="AK200" s="58"/>
      <c r="AL200" s="58"/>
      <c r="AM200" s="58"/>
      <c r="AN200" s="58"/>
      <c r="AO200" s="58"/>
      <c r="AP200" s="58"/>
      <c r="AQ200" s="58"/>
      <c r="AR200" s="58"/>
      <c r="IN200" s="58"/>
    </row>
    <row r="201" spans="1:248">
      <c r="A201" s="54" t="s">
        <v>424</v>
      </c>
      <c r="B201" s="91" t="s">
        <v>425</v>
      </c>
      <c r="C201" s="116">
        <f t="shared" ref="C201:H201" si="150">+C202+C203+C204</f>
        <v>0</v>
      </c>
      <c r="D201" s="116">
        <f t="shared" si="150"/>
        <v>1612000</v>
      </c>
      <c r="E201" s="116">
        <f t="shared" si="150"/>
        <v>1334770</v>
      </c>
      <c r="F201" s="116">
        <f t="shared" si="150"/>
        <v>1334770</v>
      </c>
      <c r="G201" s="116">
        <f t="shared" si="150"/>
        <v>1334770</v>
      </c>
      <c r="H201" s="116">
        <f t="shared" si="150"/>
        <v>108259.57000000007</v>
      </c>
      <c r="I201" s="116">
        <f t="shared" ref="I201" si="151">+I202+I203+I204</f>
        <v>1226510.43</v>
      </c>
      <c r="J201" s="57"/>
      <c r="K201" s="57"/>
      <c r="L201" s="58"/>
      <c r="IN201" s="58"/>
    </row>
    <row r="202" spans="1:248">
      <c r="A202" s="54"/>
      <c r="B202" s="87" t="s">
        <v>416</v>
      </c>
      <c r="C202" s="116"/>
      <c r="D202" s="56">
        <v>1612000</v>
      </c>
      <c r="E202" s="56">
        <v>1334770</v>
      </c>
      <c r="F202" s="56">
        <v>1334770</v>
      </c>
      <c r="G202" s="92">
        <v>1334770</v>
      </c>
      <c r="H202" s="92">
        <f t="shared" ref="H202" si="152">G202-I202</f>
        <v>108259.57000000007</v>
      </c>
      <c r="I202" s="92">
        <v>1226510.43</v>
      </c>
      <c r="J202" s="57"/>
      <c r="K202" s="57"/>
      <c r="M202" s="92"/>
      <c r="N202" s="92"/>
      <c r="O202" s="92"/>
      <c r="P202" s="92"/>
      <c r="Q202" s="92"/>
      <c r="R202" s="92"/>
      <c r="S202" s="92"/>
      <c r="T202" s="92"/>
      <c r="U202" s="92"/>
      <c r="V202" s="92"/>
      <c r="W202" s="92"/>
      <c r="X202" s="92"/>
      <c r="Y202" s="92"/>
      <c r="Z202" s="92"/>
      <c r="AA202" s="92"/>
      <c r="AB202" s="92"/>
      <c r="AC202" s="92"/>
      <c r="AD202" s="92"/>
      <c r="AE202" s="92"/>
      <c r="IN202" s="58"/>
    </row>
    <row r="203" spans="1:248" ht="30">
      <c r="A203" s="54"/>
      <c r="B203" s="87" t="s">
        <v>426</v>
      </c>
      <c r="C203" s="116"/>
      <c r="D203" s="56"/>
      <c r="E203" s="56"/>
      <c r="F203" s="56"/>
      <c r="G203" s="64"/>
      <c r="H203" s="64"/>
      <c r="I203" s="64"/>
      <c r="J203" s="57"/>
      <c r="K203" s="57"/>
      <c r="L203" s="92"/>
      <c r="M203" s="42"/>
      <c r="N203" s="42"/>
      <c r="O203" s="42"/>
      <c r="P203" s="42"/>
      <c r="Q203" s="42"/>
      <c r="R203" s="42"/>
      <c r="S203" s="42"/>
      <c r="T203" s="42"/>
      <c r="U203" s="42"/>
      <c r="V203" s="42"/>
      <c r="W203" s="42"/>
      <c r="X203" s="42"/>
      <c r="Y203" s="42"/>
      <c r="Z203" s="42"/>
      <c r="AA203" s="42"/>
      <c r="AB203" s="42"/>
      <c r="AC203" s="42"/>
      <c r="AD203" s="42"/>
      <c r="AE203" s="42"/>
      <c r="IN203" s="58"/>
    </row>
    <row r="204" spans="1:248" ht="60">
      <c r="A204" s="54"/>
      <c r="B204" s="87" t="s">
        <v>370</v>
      </c>
      <c r="C204" s="116"/>
      <c r="D204" s="56"/>
      <c r="E204" s="56"/>
      <c r="F204" s="56"/>
      <c r="G204" s="64"/>
      <c r="H204" s="64"/>
      <c r="I204" s="64"/>
      <c r="J204" s="57"/>
      <c r="K204" s="57"/>
      <c r="L204" s="42"/>
      <c r="M204" s="42"/>
      <c r="N204" s="42"/>
      <c r="O204" s="42"/>
      <c r="P204" s="42"/>
      <c r="Q204" s="42"/>
      <c r="R204" s="42"/>
      <c r="S204" s="42"/>
      <c r="T204" s="42"/>
      <c r="U204" s="42"/>
      <c r="V204" s="42"/>
      <c r="W204" s="42"/>
      <c r="X204" s="42"/>
      <c r="Y204" s="42"/>
      <c r="Z204" s="42"/>
      <c r="AA204" s="42"/>
      <c r="AB204" s="42"/>
      <c r="AC204" s="42"/>
      <c r="AD204" s="42"/>
      <c r="AE204" s="42"/>
    </row>
    <row r="205" spans="1:248">
      <c r="A205" s="54"/>
      <c r="B205" s="65" t="s">
        <v>361</v>
      </c>
      <c r="C205" s="116"/>
      <c r="D205" s="56"/>
      <c r="E205" s="56"/>
      <c r="F205" s="56"/>
      <c r="G205" s="92">
        <v>-2818</v>
      </c>
      <c r="H205" s="92">
        <f t="shared" ref="H205:H207" si="153">G205-I205</f>
        <v>0</v>
      </c>
      <c r="I205" s="92">
        <v>-2818</v>
      </c>
      <c r="J205" s="57"/>
      <c r="K205" s="57"/>
      <c r="L205" s="42"/>
    </row>
    <row r="206" spans="1:248">
      <c r="A206" s="54" t="s">
        <v>427</v>
      </c>
      <c r="B206" s="91" t="s">
        <v>428</v>
      </c>
      <c r="C206" s="114">
        <f>+C207+C208+C212+C215+C209+C216</f>
        <v>0</v>
      </c>
      <c r="D206" s="114">
        <f t="shared" ref="D206:H206" si="154">+D207+D208+D212+D215+D209+D216</f>
        <v>11809170</v>
      </c>
      <c r="E206" s="114">
        <f t="shared" si="154"/>
        <v>11194610</v>
      </c>
      <c r="F206" s="114">
        <f t="shared" si="154"/>
        <v>11194610</v>
      </c>
      <c r="G206" s="114">
        <f t="shared" si="154"/>
        <v>11194610</v>
      </c>
      <c r="H206" s="114">
        <f t="shared" si="154"/>
        <v>717110</v>
      </c>
      <c r="I206" s="114">
        <f t="shared" ref="I206" si="155">+I207+I208+I212+I215+I209+I216</f>
        <v>10477500</v>
      </c>
      <c r="J206" s="57"/>
      <c r="K206" s="57"/>
      <c r="AS206" s="58"/>
      <c r="AT206" s="58"/>
      <c r="AU206" s="58"/>
      <c r="AV206" s="58"/>
      <c r="AW206" s="58"/>
      <c r="AX206" s="58"/>
      <c r="AY206" s="58"/>
      <c r="AZ206" s="58"/>
      <c r="BA206" s="58"/>
      <c r="BB206" s="58"/>
      <c r="BC206" s="58"/>
      <c r="BD206" s="58"/>
      <c r="BE206" s="58"/>
      <c r="BF206" s="58"/>
      <c r="BG206" s="58"/>
      <c r="BH206" s="58"/>
      <c r="BI206" s="58"/>
      <c r="BJ206" s="58"/>
      <c r="BK206" s="58"/>
      <c r="BL206" s="58"/>
      <c r="BM206" s="58"/>
      <c r="BN206" s="58"/>
      <c r="BO206" s="58"/>
      <c r="BP206" s="58"/>
      <c r="BQ206" s="58"/>
      <c r="BR206" s="58"/>
      <c r="BS206" s="58"/>
      <c r="BT206" s="58"/>
      <c r="BU206" s="58"/>
      <c r="BV206" s="58"/>
      <c r="BW206" s="58"/>
      <c r="BX206" s="58"/>
      <c r="BY206" s="58"/>
      <c r="BZ206" s="58"/>
      <c r="CA206" s="58"/>
      <c r="CB206" s="58"/>
      <c r="CC206" s="58"/>
      <c r="CD206" s="58"/>
      <c r="CE206" s="58"/>
      <c r="CF206" s="58"/>
      <c r="CG206" s="58"/>
      <c r="CH206" s="58"/>
      <c r="CI206" s="58"/>
      <c r="CJ206" s="58"/>
      <c r="CK206" s="58"/>
      <c r="CL206" s="58"/>
      <c r="CM206" s="58"/>
      <c r="CN206" s="58"/>
      <c r="CO206" s="58"/>
      <c r="CP206" s="58"/>
      <c r="CQ206" s="58"/>
      <c r="CR206" s="58"/>
      <c r="CS206" s="58"/>
      <c r="CT206" s="58"/>
      <c r="CU206" s="58"/>
      <c r="CV206" s="58"/>
      <c r="CW206" s="58"/>
      <c r="CX206" s="58"/>
      <c r="CY206" s="58"/>
      <c r="CZ206" s="58"/>
      <c r="DA206" s="58"/>
      <c r="DB206" s="58"/>
      <c r="DC206" s="58"/>
      <c r="DD206" s="58"/>
      <c r="DE206" s="58"/>
      <c r="DF206" s="58"/>
      <c r="DG206" s="58"/>
      <c r="DH206" s="58"/>
      <c r="DI206" s="58"/>
      <c r="DJ206" s="58"/>
      <c r="DK206" s="58"/>
      <c r="DL206" s="58"/>
      <c r="DM206" s="58"/>
      <c r="DN206" s="58"/>
      <c r="DO206" s="58"/>
      <c r="DP206" s="58"/>
      <c r="DQ206" s="58"/>
      <c r="DR206" s="58"/>
      <c r="DS206" s="58"/>
      <c r="DT206" s="58"/>
      <c r="DU206" s="58"/>
      <c r="DV206" s="58"/>
      <c r="DW206" s="58"/>
      <c r="DX206" s="58"/>
      <c r="DY206" s="58"/>
      <c r="DZ206" s="58"/>
      <c r="EA206" s="58"/>
      <c r="EB206" s="58"/>
      <c r="EC206" s="58"/>
      <c r="ED206" s="58"/>
      <c r="EE206" s="58"/>
      <c r="EF206" s="58"/>
      <c r="EG206" s="58"/>
      <c r="EH206" s="58"/>
      <c r="EI206" s="58"/>
      <c r="EJ206" s="58"/>
      <c r="EK206" s="58"/>
      <c r="EL206" s="58"/>
      <c r="EM206" s="58"/>
      <c r="EN206" s="58"/>
      <c r="EO206" s="58"/>
      <c r="EP206" s="58"/>
      <c r="EQ206" s="58"/>
      <c r="ER206" s="58"/>
      <c r="ES206" s="58"/>
      <c r="ET206" s="58"/>
      <c r="EU206" s="58"/>
      <c r="EV206" s="58"/>
      <c r="EW206" s="58"/>
      <c r="EX206" s="58"/>
      <c r="EY206" s="58"/>
      <c r="EZ206" s="58"/>
      <c r="FA206" s="58"/>
      <c r="FB206" s="58"/>
      <c r="FC206" s="58"/>
      <c r="FD206" s="58"/>
      <c r="FE206" s="58"/>
      <c r="FF206" s="58"/>
      <c r="FG206" s="58"/>
      <c r="FH206" s="58"/>
      <c r="FI206" s="58"/>
      <c r="FJ206" s="58"/>
      <c r="FK206" s="58"/>
      <c r="FL206" s="58"/>
      <c r="FM206" s="58"/>
      <c r="FN206" s="58"/>
      <c r="FO206" s="58"/>
      <c r="FP206" s="58"/>
      <c r="FQ206" s="58"/>
      <c r="FR206" s="58"/>
      <c r="FS206" s="58"/>
      <c r="FT206" s="58"/>
      <c r="FU206" s="58"/>
      <c r="FV206" s="58"/>
      <c r="FW206" s="58"/>
      <c r="FX206" s="58"/>
      <c r="FY206" s="58"/>
      <c r="FZ206" s="58"/>
      <c r="GA206" s="58"/>
      <c r="GB206" s="58"/>
      <c r="GC206" s="58"/>
      <c r="GD206" s="58"/>
      <c r="GE206" s="58"/>
      <c r="GF206" s="58"/>
      <c r="GG206" s="58"/>
      <c r="GH206" s="58"/>
      <c r="GI206" s="58"/>
      <c r="GJ206" s="58"/>
      <c r="GK206" s="58"/>
      <c r="GL206" s="58"/>
      <c r="GM206" s="58"/>
      <c r="GN206" s="58"/>
      <c r="GO206" s="58"/>
      <c r="GP206" s="58"/>
      <c r="GQ206" s="58"/>
      <c r="GR206" s="58"/>
      <c r="GS206" s="58"/>
      <c r="GT206" s="58"/>
      <c r="GU206" s="58"/>
      <c r="GV206" s="58"/>
      <c r="GW206" s="58"/>
      <c r="GX206" s="58"/>
      <c r="GY206" s="58"/>
      <c r="GZ206" s="58"/>
      <c r="HA206" s="58"/>
      <c r="HB206" s="58"/>
      <c r="HC206" s="58"/>
      <c r="HD206" s="58"/>
      <c r="HE206" s="58"/>
      <c r="HF206" s="58"/>
      <c r="HG206" s="58"/>
      <c r="HH206" s="58"/>
      <c r="HI206" s="58"/>
      <c r="HJ206" s="58"/>
      <c r="HK206" s="58"/>
      <c r="HL206" s="58"/>
      <c r="HM206" s="58"/>
      <c r="HN206" s="58"/>
      <c r="HO206" s="58"/>
      <c r="HP206" s="58"/>
      <c r="HQ206" s="58"/>
      <c r="HR206" s="58"/>
      <c r="HS206" s="58"/>
      <c r="HT206" s="58"/>
      <c r="HU206" s="58"/>
      <c r="HV206" s="58"/>
      <c r="HW206" s="58"/>
      <c r="HX206" s="58"/>
      <c r="HY206" s="58"/>
      <c r="HZ206" s="58"/>
      <c r="IA206" s="58"/>
      <c r="IB206" s="58"/>
      <c r="IC206" s="58"/>
      <c r="ID206" s="58"/>
      <c r="IE206" s="58"/>
      <c r="IF206" s="58"/>
      <c r="IG206" s="58"/>
      <c r="IH206" s="58"/>
      <c r="II206" s="58"/>
      <c r="IJ206" s="58"/>
      <c r="IK206" s="58"/>
      <c r="IL206" s="58"/>
      <c r="IM206" s="58"/>
    </row>
    <row r="207" spans="1:248">
      <c r="A207" s="54"/>
      <c r="B207" s="62" t="s">
        <v>429</v>
      </c>
      <c r="C207" s="116"/>
      <c r="D207" s="56">
        <v>11809170</v>
      </c>
      <c r="E207" s="56">
        <v>11194610</v>
      </c>
      <c r="F207" s="56">
        <v>11194610</v>
      </c>
      <c r="G207" s="92">
        <v>11194610</v>
      </c>
      <c r="H207" s="92">
        <f t="shared" si="153"/>
        <v>717110</v>
      </c>
      <c r="I207" s="92">
        <v>10477500</v>
      </c>
      <c r="J207" s="57"/>
      <c r="K207" s="57"/>
      <c r="M207" s="58"/>
      <c r="N207" s="58"/>
      <c r="O207" s="58"/>
      <c r="P207" s="58"/>
      <c r="Q207" s="58"/>
      <c r="R207" s="58"/>
      <c r="S207" s="58"/>
      <c r="T207" s="58"/>
      <c r="U207" s="58"/>
      <c r="V207" s="58"/>
      <c r="W207" s="58"/>
      <c r="X207" s="58"/>
      <c r="Y207" s="58"/>
      <c r="Z207" s="58"/>
      <c r="AA207" s="58"/>
      <c r="AB207" s="58"/>
      <c r="AC207" s="58"/>
      <c r="AD207" s="58"/>
      <c r="AE207" s="58"/>
      <c r="AF207" s="58"/>
      <c r="AG207" s="58"/>
      <c r="AH207" s="58"/>
      <c r="AI207" s="58"/>
      <c r="AJ207" s="58"/>
      <c r="AK207" s="58"/>
      <c r="AL207" s="58"/>
      <c r="AM207" s="58"/>
      <c r="AN207" s="58"/>
      <c r="AO207" s="58"/>
      <c r="AP207" s="58"/>
      <c r="AQ207" s="58"/>
      <c r="AR207" s="58"/>
    </row>
    <row r="208" spans="1:248" ht="60">
      <c r="A208" s="54"/>
      <c r="B208" s="62" t="s">
        <v>370</v>
      </c>
      <c r="C208" s="116"/>
      <c r="D208" s="56"/>
      <c r="E208" s="56"/>
      <c r="F208" s="56"/>
      <c r="G208" s="64"/>
      <c r="H208" s="64"/>
      <c r="I208" s="64"/>
      <c r="J208" s="57"/>
      <c r="K208" s="57"/>
      <c r="L208" s="58"/>
    </row>
    <row r="209" spans="1:248">
      <c r="A209" s="54"/>
      <c r="B209" s="62" t="s">
        <v>430</v>
      </c>
      <c r="C209" s="116">
        <f t="shared" ref="C209:H209" si="156">C210+C211</f>
        <v>0</v>
      </c>
      <c r="D209" s="116">
        <f t="shared" si="156"/>
        <v>0</v>
      </c>
      <c r="E209" s="116">
        <f t="shared" si="156"/>
        <v>0</v>
      </c>
      <c r="F209" s="116">
        <f t="shared" si="156"/>
        <v>0</v>
      </c>
      <c r="G209" s="116">
        <f t="shared" si="156"/>
        <v>0</v>
      </c>
      <c r="H209" s="116">
        <f t="shared" si="156"/>
        <v>0</v>
      </c>
      <c r="I209" s="116">
        <f t="shared" ref="I209" si="157">I210+I211</f>
        <v>0</v>
      </c>
      <c r="J209" s="57"/>
      <c r="K209" s="57"/>
      <c r="L209" s="58"/>
    </row>
    <row r="210" spans="1:248">
      <c r="A210" s="54"/>
      <c r="B210" s="62" t="s">
        <v>368</v>
      </c>
      <c r="C210" s="116"/>
      <c r="D210" s="56"/>
      <c r="E210" s="56"/>
      <c r="F210" s="56"/>
      <c r="G210" s="64"/>
      <c r="H210" s="64"/>
      <c r="I210" s="64"/>
      <c r="J210" s="57"/>
      <c r="K210" s="57"/>
      <c r="L210" s="58"/>
    </row>
    <row r="211" spans="1:248" ht="60">
      <c r="A211" s="54"/>
      <c r="B211" s="62" t="s">
        <v>370</v>
      </c>
      <c r="C211" s="116"/>
      <c r="D211" s="56"/>
      <c r="E211" s="56"/>
      <c r="F211" s="56"/>
      <c r="G211" s="64"/>
      <c r="H211" s="64"/>
      <c r="I211" s="64"/>
      <c r="J211" s="57"/>
      <c r="K211" s="57"/>
      <c r="L211" s="58"/>
    </row>
    <row r="212" spans="1:248" ht="30">
      <c r="A212" s="54"/>
      <c r="B212" s="62" t="s">
        <v>431</v>
      </c>
      <c r="C212" s="116">
        <f t="shared" ref="C212:H212" si="158">C213+C214</f>
        <v>0</v>
      </c>
      <c r="D212" s="116">
        <f t="shared" si="158"/>
        <v>0</v>
      </c>
      <c r="E212" s="116">
        <f t="shared" si="158"/>
        <v>0</v>
      </c>
      <c r="F212" s="116">
        <f t="shared" si="158"/>
        <v>0</v>
      </c>
      <c r="G212" s="116">
        <f t="shared" si="158"/>
        <v>0</v>
      </c>
      <c r="H212" s="116">
        <f t="shared" si="158"/>
        <v>0</v>
      </c>
      <c r="I212" s="116">
        <f t="shared" ref="I212" si="159">I213+I214</f>
        <v>0</v>
      </c>
      <c r="J212" s="57"/>
      <c r="K212" s="57"/>
    </row>
    <row r="213" spans="1:248">
      <c r="A213" s="61"/>
      <c r="B213" s="62" t="s">
        <v>368</v>
      </c>
      <c r="C213" s="116"/>
      <c r="D213" s="56"/>
      <c r="E213" s="56"/>
      <c r="F213" s="56"/>
      <c r="G213" s="64"/>
      <c r="H213" s="64"/>
      <c r="I213" s="64"/>
      <c r="J213" s="57"/>
      <c r="K213" s="57"/>
    </row>
    <row r="214" spans="1:248" ht="60">
      <c r="A214" s="61"/>
      <c r="B214" s="62" t="s">
        <v>370</v>
      </c>
      <c r="C214" s="116"/>
      <c r="D214" s="56"/>
      <c r="E214" s="56"/>
      <c r="F214" s="56"/>
      <c r="G214" s="64"/>
      <c r="H214" s="64"/>
      <c r="I214" s="64"/>
      <c r="J214" s="57"/>
      <c r="K214" s="57"/>
      <c r="IN214" s="58"/>
    </row>
    <row r="215" spans="1:248" ht="30">
      <c r="A215" s="54"/>
      <c r="B215" s="62" t="s">
        <v>432</v>
      </c>
      <c r="C215" s="116"/>
      <c r="D215" s="56"/>
      <c r="E215" s="56"/>
      <c r="F215" s="56"/>
      <c r="G215" s="64"/>
      <c r="H215" s="64"/>
      <c r="I215" s="64"/>
      <c r="J215" s="57"/>
      <c r="K215" s="57"/>
      <c r="IN215" s="58"/>
    </row>
    <row r="216" spans="1:248">
      <c r="A216" s="61"/>
      <c r="B216" s="62" t="s">
        <v>509</v>
      </c>
      <c r="C216" s="116"/>
      <c r="D216" s="56"/>
      <c r="E216" s="56"/>
      <c r="F216" s="56"/>
      <c r="G216" s="64"/>
      <c r="H216" s="64"/>
      <c r="I216" s="64"/>
      <c r="J216" s="57"/>
      <c r="K216" s="57"/>
    </row>
    <row r="217" spans="1:248">
      <c r="A217" s="61"/>
      <c r="B217" s="65" t="s">
        <v>361</v>
      </c>
      <c r="C217" s="116"/>
      <c r="D217" s="56"/>
      <c r="E217" s="56"/>
      <c r="F217" s="56"/>
      <c r="G217" s="92">
        <v>-1916.06</v>
      </c>
      <c r="H217" s="92">
        <f t="shared" ref="H217:H219" si="160">G217-I217</f>
        <v>0</v>
      </c>
      <c r="I217" s="92">
        <v>-1916.06</v>
      </c>
      <c r="J217" s="57"/>
      <c r="K217" s="57"/>
    </row>
    <row r="218" spans="1:248" ht="16.5" customHeight="1">
      <c r="A218" s="61" t="s">
        <v>433</v>
      </c>
      <c r="B218" s="91" t="s">
        <v>434</v>
      </c>
      <c r="C218" s="116">
        <f>+C219+C220+C221</f>
        <v>0</v>
      </c>
      <c r="D218" s="116">
        <f t="shared" ref="D218:H218" si="161">+D219+D220+D221</f>
        <v>1643000</v>
      </c>
      <c r="E218" s="116">
        <f t="shared" si="161"/>
        <v>1256970</v>
      </c>
      <c r="F218" s="116">
        <f t="shared" si="161"/>
        <v>1256970</v>
      </c>
      <c r="G218" s="116">
        <f t="shared" si="161"/>
        <v>1256970</v>
      </c>
      <c r="H218" s="116">
        <f t="shared" si="161"/>
        <v>107217.06000000006</v>
      </c>
      <c r="I218" s="116">
        <f t="shared" ref="I218" si="162">+I219+I220+I221</f>
        <v>1149752.94</v>
      </c>
      <c r="J218" s="57"/>
      <c r="K218" s="57"/>
    </row>
    <row r="219" spans="1:248">
      <c r="A219" s="61"/>
      <c r="B219" s="87" t="s">
        <v>416</v>
      </c>
      <c r="C219" s="116"/>
      <c r="D219" s="56">
        <v>1643000</v>
      </c>
      <c r="E219" s="56">
        <v>1256970</v>
      </c>
      <c r="F219" s="56">
        <v>1256970</v>
      </c>
      <c r="G219" s="92">
        <v>1256970</v>
      </c>
      <c r="H219" s="92">
        <f t="shared" si="160"/>
        <v>107217.06000000006</v>
      </c>
      <c r="I219" s="92">
        <v>1149752.94</v>
      </c>
      <c r="J219" s="57"/>
      <c r="K219" s="57"/>
    </row>
    <row r="220" spans="1:248" ht="30">
      <c r="A220" s="61"/>
      <c r="B220" s="87" t="s">
        <v>426</v>
      </c>
      <c r="C220" s="116"/>
      <c r="D220" s="56"/>
      <c r="E220" s="56"/>
      <c r="F220" s="56"/>
      <c r="G220" s="64"/>
      <c r="H220" s="64"/>
      <c r="I220" s="64"/>
      <c r="J220" s="57"/>
      <c r="K220" s="57"/>
    </row>
    <row r="221" spans="1:248" ht="60">
      <c r="A221" s="61"/>
      <c r="B221" s="87" t="s">
        <v>370</v>
      </c>
      <c r="C221" s="116"/>
      <c r="D221" s="56"/>
      <c r="E221" s="56"/>
      <c r="F221" s="56"/>
      <c r="G221" s="64"/>
      <c r="H221" s="64"/>
      <c r="I221" s="64"/>
      <c r="J221" s="57"/>
      <c r="K221" s="57"/>
    </row>
    <row r="222" spans="1:248">
      <c r="A222" s="61"/>
      <c r="B222" s="65" t="s">
        <v>361</v>
      </c>
      <c r="C222" s="116"/>
      <c r="D222" s="56"/>
      <c r="E222" s="56"/>
      <c r="F222" s="56"/>
      <c r="G222" s="92">
        <v>-1885</v>
      </c>
      <c r="H222" s="92">
        <f t="shared" ref="H222" si="163">G222-I222</f>
        <v>0</v>
      </c>
      <c r="I222" s="92">
        <v>-1885</v>
      </c>
      <c r="J222" s="57"/>
      <c r="K222" s="57"/>
    </row>
    <row r="223" spans="1:248">
      <c r="A223" s="61" t="s">
        <v>435</v>
      </c>
      <c r="B223" s="59" t="s">
        <v>436</v>
      </c>
      <c r="C223" s="116">
        <f t="shared" ref="C223:H223" si="164">C224+C225</f>
        <v>0</v>
      </c>
      <c r="D223" s="116">
        <f t="shared" si="164"/>
        <v>507000</v>
      </c>
      <c r="E223" s="116">
        <f t="shared" si="164"/>
        <v>412720</v>
      </c>
      <c r="F223" s="116">
        <f t="shared" si="164"/>
        <v>412720</v>
      </c>
      <c r="G223" s="116">
        <f t="shared" si="164"/>
        <v>412720</v>
      </c>
      <c r="H223" s="116">
        <f t="shared" si="164"/>
        <v>37890.830000000016</v>
      </c>
      <c r="I223" s="116">
        <f t="shared" ref="I223" si="165">I224+I225</f>
        <v>374829.17</v>
      </c>
      <c r="J223" s="57"/>
      <c r="K223" s="57"/>
    </row>
    <row r="224" spans="1:248">
      <c r="A224" s="61"/>
      <c r="B224" s="93" t="s">
        <v>368</v>
      </c>
      <c r="C224" s="116"/>
      <c r="D224" s="56">
        <v>507000</v>
      </c>
      <c r="E224" s="56">
        <v>412720</v>
      </c>
      <c r="F224" s="56">
        <v>412720</v>
      </c>
      <c r="G224" s="79">
        <v>412720</v>
      </c>
      <c r="H224" s="92">
        <f t="shared" ref="H224" si="166">G224-I224</f>
        <v>37890.830000000016</v>
      </c>
      <c r="I224" s="79">
        <v>374829.17</v>
      </c>
      <c r="J224" s="57"/>
      <c r="K224" s="57"/>
    </row>
    <row r="225" spans="1:11" ht="60">
      <c r="A225" s="61"/>
      <c r="B225" s="93" t="s">
        <v>370</v>
      </c>
      <c r="C225" s="116"/>
      <c r="D225" s="56"/>
      <c r="E225" s="56"/>
      <c r="F225" s="56"/>
      <c r="G225" s="79"/>
      <c r="H225" s="79"/>
      <c r="I225" s="79"/>
      <c r="J225" s="57"/>
      <c r="K225" s="57"/>
    </row>
    <row r="226" spans="1:11">
      <c r="A226" s="61"/>
      <c r="B226" s="65" t="s">
        <v>361</v>
      </c>
      <c r="C226" s="116"/>
      <c r="D226" s="56"/>
      <c r="E226" s="56"/>
      <c r="F226" s="56"/>
      <c r="G226" s="79"/>
      <c r="H226" s="79"/>
      <c r="I226" s="79"/>
      <c r="J226" s="57"/>
      <c r="K226" s="57"/>
    </row>
    <row r="227" spans="1:11">
      <c r="A227" s="61" t="s">
        <v>437</v>
      </c>
      <c r="B227" s="59" t="s">
        <v>438</v>
      </c>
      <c r="C227" s="115">
        <f>+C228+C247</f>
        <v>0</v>
      </c>
      <c r="D227" s="115">
        <f t="shared" ref="D227:H227" si="167">+D228+D247</f>
        <v>104835420</v>
      </c>
      <c r="E227" s="115">
        <f t="shared" si="167"/>
        <v>86329370</v>
      </c>
      <c r="F227" s="115">
        <f t="shared" si="167"/>
        <v>86329370</v>
      </c>
      <c r="G227" s="115">
        <f t="shared" si="167"/>
        <v>85084980</v>
      </c>
      <c r="H227" s="115">
        <f t="shared" si="167"/>
        <v>6507780.0000000056</v>
      </c>
      <c r="I227" s="115">
        <f t="shared" ref="I227" si="168">+I228+I247</f>
        <v>78577200</v>
      </c>
      <c r="J227" s="57"/>
      <c r="K227" s="57"/>
    </row>
    <row r="228" spans="1:11">
      <c r="A228" s="61" t="s">
        <v>439</v>
      </c>
      <c r="B228" s="59" t="s">
        <v>440</v>
      </c>
      <c r="C228" s="116">
        <f>C229+C232+C233+C234+C236+C239+C242+C245+C235</f>
        <v>0</v>
      </c>
      <c r="D228" s="116">
        <f t="shared" ref="D228:H228" si="169">D229+D232+D233+D234+D236+D239+D242+D245+D235</f>
        <v>104835420</v>
      </c>
      <c r="E228" s="116">
        <f t="shared" si="169"/>
        <v>86329370</v>
      </c>
      <c r="F228" s="116">
        <f t="shared" si="169"/>
        <v>86329370</v>
      </c>
      <c r="G228" s="116">
        <f t="shared" si="169"/>
        <v>85084980</v>
      </c>
      <c r="H228" s="116">
        <f t="shared" si="169"/>
        <v>6507780.0000000056</v>
      </c>
      <c r="I228" s="116">
        <f t="shared" ref="I228" si="170">I229+I232+I233+I234+I236+I239+I242+I245+I235</f>
        <v>78577200</v>
      </c>
      <c r="J228" s="57"/>
      <c r="K228" s="57"/>
    </row>
    <row r="229" spans="1:11">
      <c r="A229" s="61"/>
      <c r="B229" s="62" t="s">
        <v>513</v>
      </c>
      <c r="C229" s="116">
        <f>C230+C231</f>
        <v>0</v>
      </c>
      <c r="D229" s="116">
        <v>99160000</v>
      </c>
      <c r="E229" s="116">
        <v>80815320</v>
      </c>
      <c r="F229" s="116">
        <v>80815320</v>
      </c>
      <c r="G229" s="116">
        <f t="shared" ref="G229:H229" si="171">G230+G231</f>
        <v>79884320</v>
      </c>
      <c r="H229" s="116">
        <f t="shared" si="171"/>
        <v>6200730.0000000056</v>
      </c>
      <c r="I229" s="116">
        <f t="shared" ref="I229" si="172">I230+I231</f>
        <v>73683590</v>
      </c>
      <c r="J229" s="57"/>
      <c r="K229" s="57"/>
    </row>
    <row r="230" spans="1:11">
      <c r="A230" s="61"/>
      <c r="B230" s="122" t="s">
        <v>514</v>
      </c>
      <c r="C230" s="116"/>
      <c r="D230" s="56"/>
      <c r="E230" s="56"/>
      <c r="F230" s="56"/>
      <c r="G230" s="92">
        <v>68180231.260000005</v>
      </c>
      <c r="H230" s="92">
        <f t="shared" ref="H230:H231" si="173">G230-I230</f>
        <v>4863557.9700000063</v>
      </c>
      <c r="I230" s="92">
        <v>63316673.289999999</v>
      </c>
      <c r="J230" s="57"/>
      <c r="K230" s="57"/>
    </row>
    <row r="231" spans="1:11">
      <c r="A231" s="61"/>
      <c r="B231" s="122" t="s">
        <v>515</v>
      </c>
      <c r="C231" s="116"/>
      <c r="D231" s="56"/>
      <c r="E231" s="56"/>
      <c r="F231" s="56"/>
      <c r="G231" s="92">
        <v>11704088.74</v>
      </c>
      <c r="H231" s="92">
        <f t="shared" si="173"/>
        <v>1337172.0299999993</v>
      </c>
      <c r="I231" s="92">
        <v>10366916.710000001</v>
      </c>
      <c r="J231" s="57"/>
      <c r="K231" s="57"/>
    </row>
    <row r="232" spans="1:11" ht="60">
      <c r="A232" s="61"/>
      <c r="B232" s="62" t="s">
        <v>370</v>
      </c>
      <c r="C232" s="116"/>
      <c r="D232" s="56"/>
      <c r="E232" s="56"/>
      <c r="F232" s="56"/>
      <c r="G232" s="64"/>
      <c r="H232" s="64"/>
      <c r="I232" s="64"/>
      <c r="J232" s="57"/>
      <c r="K232" s="57"/>
    </row>
    <row r="233" spans="1:11" ht="30">
      <c r="A233" s="61"/>
      <c r="B233" s="62" t="s">
        <v>444</v>
      </c>
      <c r="C233" s="116"/>
      <c r="D233" s="56"/>
      <c r="E233" s="56"/>
      <c r="F233" s="56"/>
      <c r="G233" s="64"/>
      <c r="H233" s="64"/>
      <c r="I233" s="64"/>
      <c r="J233" s="57"/>
      <c r="K233" s="57"/>
    </row>
    <row r="234" spans="1:11">
      <c r="A234" s="61"/>
      <c r="B234" s="62" t="s">
        <v>445</v>
      </c>
      <c r="C234" s="116"/>
      <c r="D234" s="56">
        <v>3599070</v>
      </c>
      <c r="E234" s="56">
        <v>3449000</v>
      </c>
      <c r="F234" s="56">
        <v>3449000</v>
      </c>
      <c r="G234" s="92">
        <v>3137766</v>
      </c>
      <c r="H234" s="92">
        <f t="shared" ref="H234:H235" si="174">G234-I234</f>
        <v>309200</v>
      </c>
      <c r="I234" s="92">
        <v>2828566</v>
      </c>
      <c r="J234" s="57"/>
      <c r="K234" s="57"/>
    </row>
    <row r="235" spans="1:11">
      <c r="A235" s="61"/>
      <c r="B235" s="62" t="s">
        <v>523</v>
      </c>
      <c r="C235" s="116"/>
      <c r="D235" s="56">
        <v>2076350</v>
      </c>
      <c r="E235" s="56">
        <v>2065050</v>
      </c>
      <c r="F235" s="56">
        <v>2065050</v>
      </c>
      <c r="G235" s="92">
        <v>2062894</v>
      </c>
      <c r="H235" s="92">
        <f t="shared" si="174"/>
        <v>-2150</v>
      </c>
      <c r="I235" s="92">
        <v>2065044</v>
      </c>
      <c r="J235" s="57"/>
      <c r="K235" s="57"/>
    </row>
    <row r="236" spans="1:11" ht="45">
      <c r="A236" s="61"/>
      <c r="B236" s="62" t="s">
        <v>441</v>
      </c>
      <c r="C236" s="116">
        <f t="shared" ref="C236:H236" si="175">C237+C238</f>
        <v>0</v>
      </c>
      <c r="D236" s="116">
        <f t="shared" si="175"/>
        <v>0</v>
      </c>
      <c r="E236" s="116">
        <f t="shared" si="175"/>
        <v>0</v>
      </c>
      <c r="F236" s="116">
        <f t="shared" si="175"/>
        <v>0</v>
      </c>
      <c r="G236" s="116">
        <f t="shared" si="175"/>
        <v>0</v>
      </c>
      <c r="H236" s="116">
        <f t="shared" si="175"/>
        <v>0</v>
      </c>
      <c r="I236" s="116">
        <f t="shared" ref="I236" si="176">I237+I238</f>
        <v>0</v>
      </c>
      <c r="J236" s="57"/>
      <c r="K236" s="57"/>
    </row>
    <row r="237" spans="1:11">
      <c r="A237" s="61"/>
      <c r="B237" s="62" t="s">
        <v>372</v>
      </c>
      <c r="C237" s="116"/>
      <c r="D237" s="56"/>
      <c r="E237" s="56"/>
      <c r="F237" s="56"/>
      <c r="G237" s="64"/>
      <c r="H237" s="64"/>
      <c r="I237" s="64"/>
      <c r="J237" s="57"/>
      <c r="K237" s="57"/>
    </row>
    <row r="238" spans="1:11" ht="60">
      <c r="A238" s="61"/>
      <c r="B238" s="62" t="s">
        <v>370</v>
      </c>
      <c r="C238" s="116"/>
      <c r="D238" s="56"/>
      <c r="E238" s="56"/>
      <c r="F238" s="56"/>
      <c r="G238" s="64"/>
      <c r="H238" s="64"/>
      <c r="I238" s="64"/>
      <c r="J238" s="57"/>
      <c r="K238" s="57"/>
    </row>
    <row r="239" spans="1:11" ht="30">
      <c r="B239" s="62" t="s">
        <v>442</v>
      </c>
      <c r="C239" s="116">
        <f>C240+C241</f>
        <v>0</v>
      </c>
      <c r="D239" s="116">
        <f t="shared" ref="D239:H239" si="177">D240+D241</f>
        <v>0</v>
      </c>
      <c r="E239" s="116">
        <f t="shared" si="177"/>
        <v>0</v>
      </c>
      <c r="F239" s="116">
        <f t="shared" si="177"/>
        <v>0</v>
      </c>
      <c r="G239" s="116">
        <f t="shared" si="177"/>
        <v>0</v>
      </c>
      <c r="H239" s="116">
        <f t="shared" si="177"/>
        <v>0</v>
      </c>
      <c r="I239" s="116">
        <f t="shared" ref="I239" si="178">I240+I241</f>
        <v>0</v>
      </c>
      <c r="J239" s="57"/>
      <c r="K239" s="57"/>
    </row>
    <row r="240" spans="1:11">
      <c r="B240" s="62" t="s">
        <v>372</v>
      </c>
      <c r="C240" s="116"/>
      <c r="D240" s="56"/>
      <c r="E240" s="56"/>
      <c r="F240" s="56"/>
      <c r="G240" s="79"/>
      <c r="H240" s="79"/>
      <c r="I240" s="79"/>
      <c r="J240" s="57"/>
      <c r="K240" s="57"/>
    </row>
    <row r="241" spans="1:11" ht="60">
      <c r="B241" s="62" t="s">
        <v>370</v>
      </c>
      <c r="C241" s="116"/>
      <c r="D241" s="56"/>
      <c r="E241" s="56"/>
      <c r="F241" s="56"/>
      <c r="G241" s="79"/>
      <c r="H241" s="79"/>
      <c r="I241" s="79"/>
      <c r="J241" s="57"/>
      <c r="K241" s="57"/>
    </row>
    <row r="242" spans="1:11">
      <c r="B242" s="94" t="s">
        <v>443</v>
      </c>
      <c r="C242" s="116">
        <f t="shared" ref="C242:H242" si="179">C243+C244</f>
        <v>0</v>
      </c>
      <c r="D242" s="116">
        <f t="shared" si="179"/>
        <v>0</v>
      </c>
      <c r="E242" s="116">
        <f t="shared" si="179"/>
        <v>0</v>
      </c>
      <c r="F242" s="116">
        <f t="shared" si="179"/>
        <v>0</v>
      </c>
      <c r="G242" s="116">
        <f t="shared" si="179"/>
        <v>0</v>
      </c>
      <c r="H242" s="116">
        <f t="shared" si="179"/>
        <v>0</v>
      </c>
      <c r="I242" s="116">
        <f t="shared" ref="I242" si="180">I243+I244</f>
        <v>0</v>
      </c>
      <c r="J242" s="57"/>
      <c r="K242" s="57"/>
    </row>
    <row r="243" spans="1:11">
      <c r="B243" s="94" t="s">
        <v>372</v>
      </c>
      <c r="C243" s="116"/>
      <c r="D243" s="56"/>
      <c r="E243" s="56"/>
      <c r="F243" s="56"/>
      <c r="G243" s="64"/>
      <c r="H243" s="64"/>
      <c r="I243" s="64"/>
      <c r="J243" s="57"/>
      <c r="K243" s="57"/>
    </row>
    <row r="244" spans="1:11" ht="60">
      <c r="B244" s="94" t="s">
        <v>370</v>
      </c>
      <c r="C244" s="116"/>
      <c r="D244" s="56"/>
      <c r="E244" s="56"/>
      <c r="F244" s="56"/>
      <c r="G244" s="64"/>
      <c r="H244" s="64"/>
      <c r="I244" s="64"/>
      <c r="J244" s="57"/>
      <c r="K244" s="57"/>
    </row>
    <row r="245" spans="1:11">
      <c r="B245" s="94" t="s">
        <v>510</v>
      </c>
      <c r="C245" s="116"/>
      <c r="D245" s="56"/>
      <c r="E245" s="56"/>
      <c r="F245" s="56"/>
      <c r="G245" s="64"/>
      <c r="H245" s="64"/>
      <c r="I245" s="64"/>
      <c r="J245" s="57"/>
      <c r="K245" s="57"/>
    </row>
    <row r="246" spans="1:11">
      <c r="B246" s="65" t="s">
        <v>361</v>
      </c>
      <c r="C246" s="116"/>
      <c r="D246" s="56"/>
      <c r="E246" s="56"/>
      <c r="F246" s="56"/>
      <c r="G246" s="92">
        <v>-93036.88</v>
      </c>
      <c r="H246" s="92">
        <f t="shared" ref="H246" si="181">G246-I246</f>
        <v>-4603.1000000000058</v>
      </c>
      <c r="I246" s="92">
        <v>-88433.78</v>
      </c>
      <c r="J246" s="57"/>
      <c r="K246" s="57"/>
    </row>
    <row r="247" spans="1:11">
      <c r="A247" s="38" t="s">
        <v>446</v>
      </c>
      <c r="B247" s="59" t="s">
        <v>447</v>
      </c>
      <c r="C247" s="116">
        <f>C248+C249+C250+C251+C252</f>
        <v>0</v>
      </c>
      <c r="D247" s="116">
        <f t="shared" ref="D247:H247" si="182">D248+D249+D250+D251+D252</f>
        <v>0</v>
      </c>
      <c r="E247" s="116">
        <f t="shared" si="182"/>
        <v>0</v>
      </c>
      <c r="F247" s="116">
        <f t="shared" si="182"/>
        <v>0</v>
      </c>
      <c r="G247" s="116">
        <f t="shared" si="182"/>
        <v>0</v>
      </c>
      <c r="H247" s="116">
        <f t="shared" si="182"/>
        <v>0</v>
      </c>
      <c r="I247" s="116">
        <f t="shared" ref="I247" si="183">I248+I249+I250+I251+I252</f>
        <v>0</v>
      </c>
      <c r="J247" s="57"/>
      <c r="K247" s="57"/>
    </row>
    <row r="248" spans="1:11">
      <c r="B248" s="62" t="s">
        <v>368</v>
      </c>
      <c r="C248" s="116"/>
      <c r="D248" s="56"/>
      <c r="E248" s="56"/>
      <c r="F248" s="56"/>
      <c r="G248" s="64"/>
      <c r="H248" s="64"/>
      <c r="I248" s="64"/>
      <c r="J248" s="57"/>
      <c r="K248" s="57"/>
    </row>
    <row r="249" spans="1:11">
      <c r="B249" s="95" t="s">
        <v>448</v>
      </c>
      <c r="C249" s="116"/>
      <c r="D249" s="56"/>
      <c r="E249" s="56"/>
      <c r="F249" s="56"/>
      <c r="G249" s="64"/>
      <c r="H249" s="64"/>
      <c r="I249" s="64"/>
      <c r="J249" s="57"/>
      <c r="K249" s="57"/>
    </row>
    <row r="250" spans="1:11" ht="60">
      <c r="B250" s="95" t="s">
        <v>370</v>
      </c>
      <c r="C250" s="116"/>
      <c r="D250" s="56"/>
      <c r="E250" s="56"/>
      <c r="F250" s="56"/>
      <c r="G250" s="64"/>
      <c r="H250" s="64"/>
      <c r="I250" s="64"/>
      <c r="J250" s="57"/>
      <c r="K250" s="57"/>
    </row>
    <row r="251" spans="1:11">
      <c r="B251" s="95" t="s">
        <v>445</v>
      </c>
      <c r="C251" s="116"/>
      <c r="D251" s="56"/>
      <c r="E251" s="56"/>
      <c r="F251" s="56"/>
      <c r="G251" s="64"/>
      <c r="H251" s="64"/>
      <c r="I251" s="64"/>
      <c r="J251" s="57"/>
      <c r="K251" s="57"/>
    </row>
    <row r="252" spans="1:11">
      <c r="B252" s="95" t="s">
        <v>523</v>
      </c>
      <c r="C252" s="116"/>
      <c r="D252" s="56"/>
      <c r="E252" s="56"/>
      <c r="F252" s="56"/>
      <c r="G252" s="64"/>
      <c r="H252" s="64"/>
      <c r="I252" s="64"/>
      <c r="J252" s="57"/>
      <c r="K252" s="57"/>
    </row>
    <row r="253" spans="1:11">
      <c r="B253" s="65" t="s">
        <v>361</v>
      </c>
      <c r="C253" s="116"/>
      <c r="D253" s="56"/>
      <c r="E253" s="56"/>
      <c r="F253" s="56"/>
      <c r="G253" s="64"/>
      <c r="H253" s="64"/>
      <c r="I253" s="64"/>
      <c r="J253" s="57"/>
      <c r="K253" s="57"/>
    </row>
    <row r="254" spans="1:11">
      <c r="A254" s="38" t="s">
        <v>449</v>
      </c>
      <c r="B254" s="65" t="s">
        <v>450</v>
      </c>
      <c r="C254" s="116"/>
      <c r="D254" s="56">
        <v>115260</v>
      </c>
      <c r="E254" s="56">
        <v>115570</v>
      </c>
      <c r="F254" s="56">
        <v>115570</v>
      </c>
      <c r="G254" s="92">
        <v>115570</v>
      </c>
      <c r="H254" s="92">
        <f t="shared" ref="H254:H257" si="184">G254-I254</f>
        <v>8570</v>
      </c>
      <c r="I254" s="92">
        <v>107000</v>
      </c>
      <c r="J254" s="57"/>
      <c r="K254" s="57"/>
    </row>
    <row r="255" spans="1:11">
      <c r="B255" s="65" t="s">
        <v>361</v>
      </c>
      <c r="C255" s="116"/>
      <c r="D255" s="56"/>
      <c r="E255" s="56"/>
      <c r="F255" s="56"/>
      <c r="G255" s="64"/>
      <c r="H255" s="64"/>
      <c r="I255" s="64"/>
      <c r="J255" s="57"/>
      <c r="K255" s="57"/>
    </row>
    <row r="256" spans="1:11">
      <c r="A256" s="38" t="s">
        <v>451</v>
      </c>
      <c r="B256" s="65" t="s">
        <v>452</v>
      </c>
      <c r="C256" s="116"/>
      <c r="D256" s="56">
        <v>3301180</v>
      </c>
      <c r="E256" s="56">
        <v>597740</v>
      </c>
      <c r="F256" s="56">
        <v>597740</v>
      </c>
      <c r="G256" s="92">
        <v>597738.84</v>
      </c>
      <c r="H256" s="92">
        <f t="shared" si="184"/>
        <v>0</v>
      </c>
      <c r="I256" s="92">
        <v>597738.84</v>
      </c>
      <c r="J256" s="57"/>
      <c r="K256" s="57"/>
    </row>
    <row r="257" spans="1:11">
      <c r="B257" s="65" t="s">
        <v>361</v>
      </c>
      <c r="C257" s="116"/>
      <c r="D257" s="56"/>
      <c r="E257" s="56"/>
      <c r="F257" s="56"/>
      <c r="G257" s="92">
        <v>-256125.2</v>
      </c>
      <c r="H257" s="92">
        <f t="shared" si="184"/>
        <v>-101008.47</v>
      </c>
      <c r="I257" s="92">
        <v>-155116.73000000001</v>
      </c>
      <c r="J257" s="57"/>
      <c r="K257" s="57"/>
    </row>
    <row r="258" spans="1:11">
      <c r="B258" s="59" t="s">
        <v>453</v>
      </c>
      <c r="C258" s="116">
        <f>C87+C106+C143+C175+C179+C183+C195+C200+C205+C217+C222+C226+C246+C253+C255+C257</f>
        <v>0</v>
      </c>
      <c r="D258" s="116">
        <f t="shared" ref="D258:H258" si="185">D87+D106+D143+D175+D179+D183+D195+D200+D205+D217+D222+D226+D246+D253+D255+D257</f>
        <v>0</v>
      </c>
      <c r="E258" s="116">
        <f t="shared" si="185"/>
        <v>0</v>
      </c>
      <c r="F258" s="116">
        <f t="shared" si="185"/>
        <v>0</v>
      </c>
      <c r="G258" s="116">
        <f t="shared" si="185"/>
        <v>-395320.38</v>
      </c>
      <c r="H258" s="116">
        <f t="shared" si="185"/>
        <v>-106269.34000000001</v>
      </c>
      <c r="I258" s="116">
        <f t="shared" ref="I258" si="186">I87+I106+I143+I175+I179+I183+I195+I200+I205+I217+I222+I226+I246+I253+I255+I257</f>
        <v>-289051.04000000004</v>
      </c>
      <c r="J258" s="57"/>
      <c r="K258" s="57"/>
    </row>
    <row r="259" spans="1:11" ht="30">
      <c r="A259" s="38" t="s">
        <v>224</v>
      </c>
      <c r="B259" s="59" t="s">
        <v>225</v>
      </c>
      <c r="C259" s="116">
        <f t="shared" ref="C259:I260" si="187">C260</f>
        <v>0</v>
      </c>
      <c r="D259" s="116">
        <f t="shared" si="187"/>
        <v>113331870</v>
      </c>
      <c r="E259" s="116">
        <f t="shared" si="187"/>
        <v>113331870</v>
      </c>
      <c r="F259" s="116">
        <f t="shared" si="187"/>
        <v>113331870</v>
      </c>
      <c r="G259" s="116">
        <f t="shared" si="187"/>
        <v>113323709</v>
      </c>
      <c r="H259" s="116">
        <f t="shared" si="187"/>
        <v>11131809</v>
      </c>
      <c r="I259" s="116">
        <f t="shared" si="187"/>
        <v>102191900</v>
      </c>
      <c r="J259" s="57"/>
      <c r="K259" s="57"/>
    </row>
    <row r="260" spans="1:11">
      <c r="A260" s="38" t="s">
        <v>454</v>
      </c>
      <c r="B260" s="59" t="s">
        <v>455</v>
      </c>
      <c r="C260" s="116">
        <f>C261</f>
        <v>0</v>
      </c>
      <c r="D260" s="116">
        <f t="shared" si="187"/>
        <v>113331870</v>
      </c>
      <c r="E260" s="116">
        <f t="shared" si="187"/>
        <v>113331870</v>
      </c>
      <c r="F260" s="116">
        <f t="shared" si="187"/>
        <v>113331870</v>
      </c>
      <c r="G260" s="116">
        <f t="shared" si="187"/>
        <v>113323709</v>
      </c>
      <c r="H260" s="116">
        <f t="shared" si="187"/>
        <v>11131809</v>
      </c>
      <c r="I260" s="116">
        <f t="shared" si="187"/>
        <v>102191900</v>
      </c>
      <c r="J260" s="57"/>
      <c r="K260" s="57"/>
    </row>
    <row r="261" spans="1:11" ht="30">
      <c r="A261" s="38" t="s">
        <v>456</v>
      </c>
      <c r="B261" s="59" t="s">
        <v>457</v>
      </c>
      <c r="C261" s="116">
        <f>C262+C263+C264+C265+C269+C270</f>
        <v>0</v>
      </c>
      <c r="D261" s="116">
        <f t="shared" ref="D261:H261" si="188">D262+D263+D264+D265+D269+D270</f>
        <v>113331870</v>
      </c>
      <c r="E261" s="116">
        <f t="shared" si="188"/>
        <v>113331870</v>
      </c>
      <c r="F261" s="116">
        <f t="shared" si="188"/>
        <v>113331870</v>
      </c>
      <c r="G261" s="116">
        <f t="shared" si="188"/>
        <v>113323709</v>
      </c>
      <c r="H261" s="116">
        <f t="shared" si="188"/>
        <v>11131809</v>
      </c>
      <c r="I261" s="116">
        <f t="shared" ref="I261" si="189">I262+I263+I264+I265+I269+I270</f>
        <v>102191900</v>
      </c>
      <c r="J261" s="57"/>
      <c r="K261" s="57"/>
    </row>
    <row r="262" spans="1:11" ht="30">
      <c r="B262" s="65" t="s">
        <v>458</v>
      </c>
      <c r="C262" s="116"/>
      <c r="D262" s="56">
        <v>99053000</v>
      </c>
      <c r="E262" s="56">
        <v>99053000</v>
      </c>
      <c r="F262" s="56">
        <v>99053000</v>
      </c>
      <c r="G262" s="116">
        <v>99052143</v>
      </c>
      <c r="H262" s="92">
        <f t="shared" ref="H262:H264" si="190">G262-I262</f>
        <v>9252643</v>
      </c>
      <c r="I262" s="116">
        <v>89799500</v>
      </c>
      <c r="J262" s="57"/>
      <c r="K262" s="57"/>
    </row>
    <row r="263" spans="1:11" ht="30">
      <c r="B263" s="65" t="s">
        <v>459</v>
      </c>
      <c r="C263" s="116"/>
      <c r="D263" s="56">
        <v>429000</v>
      </c>
      <c r="E263" s="56">
        <v>429000</v>
      </c>
      <c r="F263" s="56">
        <v>429000</v>
      </c>
      <c r="G263" s="116">
        <v>428655</v>
      </c>
      <c r="H263" s="92">
        <f t="shared" si="190"/>
        <v>35481</v>
      </c>
      <c r="I263" s="116">
        <v>393174</v>
      </c>
      <c r="J263" s="57"/>
      <c r="K263" s="57"/>
    </row>
    <row r="264" spans="1:11" ht="30">
      <c r="B264" s="65" t="s">
        <v>460</v>
      </c>
      <c r="C264" s="116"/>
      <c r="D264" s="56">
        <v>284000</v>
      </c>
      <c r="E264" s="56">
        <v>284000</v>
      </c>
      <c r="F264" s="56">
        <v>284000</v>
      </c>
      <c r="G264" s="116">
        <v>283825</v>
      </c>
      <c r="H264" s="92">
        <f t="shared" si="190"/>
        <v>25963</v>
      </c>
      <c r="I264" s="116">
        <v>257862</v>
      </c>
      <c r="J264" s="57"/>
      <c r="K264" s="57"/>
    </row>
    <row r="265" spans="1:11" ht="30">
      <c r="B265" s="65" t="s">
        <v>461</v>
      </c>
      <c r="C265" s="116">
        <f t="shared" ref="C265:H265" si="191">C266+C267+C268</f>
        <v>0</v>
      </c>
      <c r="D265" s="116">
        <f t="shared" si="191"/>
        <v>8979000</v>
      </c>
      <c r="E265" s="116">
        <f t="shared" si="191"/>
        <v>8979000</v>
      </c>
      <c r="F265" s="116">
        <f t="shared" si="191"/>
        <v>8979000</v>
      </c>
      <c r="G265" s="116">
        <f t="shared" si="191"/>
        <v>8977313</v>
      </c>
      <c r="H265" s="116">
        <f t="shared" si="191"/>
        <v>796820</v>
      </c>
      <c r="I265" s="116">
        <f t="shared" ref="I265" si="192">I266+I267+I268</f>
        <v>8180493</v>
      </c>
      <c r="J265" s="57"/>
      <c r="K265" s="57"/>
    </row>
    <row r="266" spans="1:11" ht="75">
      <c r="B266" s="65" t="s">
        <v>462</v>
      </c>
      <c r="C266" s="116"/>
      <c r="D266" s="56">
        <v>2695000</v>
      </c>
      <c r="E266" s="56">
        <v>2695000</v>
      </c>
      <c r="F266" s="56">
        <v>2695000</v>
      </c>
      <c r="G266" s="116">
        <v>2694444</v>
      </c>
      <c r="H266" s="92">
        <f t="shared" ref="H266:H269" si="193">G266-I266</f>
        <v>231582</v>
      </c>
      <c r="I266" s="116">
        <v>2462862</v>
      </c>
      <c r="J266" s="57"/>
      <c r="K266" s="57"/>
    </row>
    <row r="267" spans="1:11" ht="75">
      <c r="B267" s="65" t="s">
        <v>463</v>
      </c>
      <c r="C267" s="116"/>
      <c r="D267" s="56">
        <v>2712000</v>
      </c>
      <c r="E267" s="56">
        <v>2712000</v>
      </c>
      <c r="F267" s="56">
        <v>2712000</v>
      </c>
      <c r="G267" s="116">
        <v>2711587</v>
      </c>
      <c r="H267" s="92">
        <f t="shared" si="193"/>
        <v>236909</v>
      </c>
      <c r="I267" s="116">
        <v>2474678</v>
      </c>
      <c r="J267" s="57"/>
      <c r="K267" s="57"/>
    </row>
    <row r="268" spans="1:11" ht="60">
      <c r="B268" s="65" t="s">
        <v>464</v>
      </c>
      <c r="C268" s="116"/>
      <c r="D268" s="56">
        <v>3572000</v>
      </c>
      <c r="E268" s="56">
        <v>3572000</v>
      </c>
      <c r="F268" s="56">
        <v>3572000</v>
      </c>
      <c r="G268" s="116">
        <v>3571282</v>
      </c>
      <c r="H268" s="92">
        <f t="shared" si="193"/>
        <v>328329</v>
      </c>
      <c r="I268" s="116">
        <v>3242953</v>
      </c>
      <c r="J268" s="57"/>
      <c r="K268" s="57"/>
    </row>
    <row r="269" spans="1:11" ht="120">
      <c r="B269" s="65" t="s">
        <v>519</v>
      </c>
      <c r="C269" s="116"/>
      <c r="D269" s="56">
        <v>2270870</v>
      </c>
      <c r="E269" s="56">
        <v>2270870</v>
      </c>
      <c r="F269" s="56">
        <v>2270870</v>
      </c>
      <c r="G269" s="116">
        <v>2270666</v>
      </c>
      <c r="H269" s="92">
        <f t="shared" si="193"/>
        <v>229705</v>
      </c>
      <c r="I269" s="116">
        <v>2040961</v>
      </c>
      <c r="J269" s="57"/>
      <c r="K269" s="57"/>
    </row>
    <row r="270" spans="1:11" ht="45">
      <c r="B270" s="130" t="s">
        <v>526</v>
      </c>
      <c r="C270" s="116">
        <f>C271+C272+C273+C274+C275</f>
        <v>0</v>
      </c>
      <c r="D270" s="116">
        <f t="shared" ref="D270:H270" si="194">D271+D272+D273+D274+D275</f>
        <v>2316000</v>
      </c>
      <c r="E270" s="116">
        <f t="shared" si="194"/>
        <v>2316000</v>
      </c>
      <c r="F270" s="116">
        <f t="shared" si="194"/>
        <v>2316000</v>
      </c>
      <c r="G270" s="116">
        <f t="shared" si="194"/>
        <v>2311107</v>
      </c>
      <c r="H270" s="116">
        <f t="shared" si="194"/>
        <v>791197</v>
      </c>
      <c r="I270" s="116">
        <f t="shared" ref="I270" si="195">I271+I272+I273+I274+I275</f>
        <v>1519910</v>
      </c>
      <c r="J270" s="57"/>
      <c r="K270" s="57"/>
    </row>
    <row r="271" spans="1:11" ht="45">
      <c r="B271" s="65" t="s">
        <v>527</v>
      </c>
      <c r="C271" s="116"/>
      <c r="D271" s="56">
        <v>431000</v>
      </c>
      <c r="E271" s="56">
        <v>431000</v>
      </c>
      <c r="F271" s="56">
        <v>431000</v>
      </c>
      <c r="G271" s="116">
        <v>430793</v>
      </c>
      <c r="H271" s="92">
        <f t="shared" ref="H271:H272" si="196">G271-I271</f>
        <v>141090</v>
      </c>
      <c r="I271" s="116">
        <v>289703</v>
      </c>
      <c r="J271" s="57"/>
      <c r="K271" s="57"/>
    </row>
    <row r="272" spans="1:11" ht="45">
      <c r="B272" s="65" t="s">
        <v>528</v>
      </c>
      <c r="C272" s="116"/>
      <c r="D272" s="56">
        <v>5100</v>
      </c>
      <c r="E272" s="56">
        <v>5100</v>
      </c>
      <c r="F272" s="56">
        <v>5100</v>
      </c>
      <c r="G272" s="116">
        <v>1000</v>
      </c>
      <c r="H272" s="92">
        <f t="shared" si="196"/>
        <v>0</v>
      </c>
      <c r="I272" s="116">
        <v>1000</v>
      </c>
      <c r="J272" s="57"/>
      <c r="K272" s="57"/>
    </row>
    <row r="273" spans="1:11" ht="45">
      <c r="B273" s="65" t="s">
        <v>529</v>
      </c>
      <c r="C273" s="116"/>
      <c r="D273" s="56"/>
      <c r="E273" s="56"/>
      <c r="F273" s="56"/>
      <c r="G273" s="116"/>
      <c r="H273" s="63"/>
      <c r="I273" s="116"/>
      <c r="J273" s="57"/>
      <c r="K273" s="57"/>
    </row>
    <row r="274" spans="1:11" ht="120">
      <c r="B274" s="65" t="s">
        <v>530</v>
      </c>
      <c r="C274" s="116"/>
      <c r="D274" s="56">
        <v>1078900</v>
      </c>
      <c r="E274" s="56">
        <v>1078900</v>
      </c>
      <c r="F274" s="56">
        <v>1078900</v>
      </c>
      <c r="G274" s="116">
        <v>1078890</v>
      </c>
      <c r="H274" s="92">
        <f t="shared" ref="H274:H275" si="197">G274-I274</f>
        <v>359383</v>
      </c>
      <c r="I274" s="116">
        <v>719507</v>
      </c>
      <c r="J274" s="57"/>
      <c r="K274" s="57"/>
    </row>
    <row r="275" spans="1:11" ht="75">
      <c r="B275" s="65" t="s">
        <v>531</v>
      </c>
      <c r="C275" s="116"/>
      <c r="D275" s="56">
        <v>801000</v>
      </c>
      <c r="E275" s="56">
        <v>801000</v>
      </c>
      <c r="F275" s="56">
        <v>801000</v>
      </c>
      <c r="G275" s="116">
        <v>800424</v>
      </c>
      <c r="H275" s="92">
        <f t="shared" si="197"/>
        <v>290724</v>
      </c>
      <c r="I275" s="116">
        <v>509700</v>
      </c>
      <c r="J275" s="57"/>
      <c r="K275" s="57"/>
    </row>
    <row r="276" spans="1:11">
      <c r="A276" s="38" t="s">
        <v>465</v>
      </c>
      <c r="B276" s="96" t="s">
        <v>466</v>
      </c>
      <c r="C276" s="119">
        <f>+C277</f>
        <v>0</v>
      </c>
      <c r="D276" s="119">
        <f t="shared" ref="D276:I278" si="198">+D277</f>
        <v>14646220</v>
      </c>
      <c r="E276" s="119">
        <f t="shared" si="198"/>
        <v>14646220</v>
      </c>
      <c r="F276" s="119">
        <f t="shared" si="198"/>
        <v>14646220</v>
      </c>
      <c r="G276" s="119">
        <f t="shared" si="198"/>
        <v>14564532</v>
      </c>
      <c r="H276" s="119">
        <f t="shared" si="198"/>
        <v>950772</v>
      </c>
      <c r="I276" s="119">
        <f t="shared" si="198"/>
        <v>13613760</v>
      </c>
      <c r="J276" s="57"/>
      <c r="K276" s="57"/>
    </row>
    <row r="277" spans="1:11">
      <c r="A277" s="38" t="s">
        <v>467</v>
      </c>
      <c r="B277" s="96" t="s">
        <v>217</v>
      </c>
      <c r="C277" s="119">
        <f>+C278</f>
        <v>0</v>
      </c>
      <c r="D277" s="119">
        <f t="shared" si="198"/>
        <v>14646220</v>
      </c>
      <c r="E277" s="119">
        <f t="shared" si="198"/>
        <v>14646220</v>
      </c>
      <c r="F277" s="119">
        <f t="shared" si="198"/>
        <v>14646220</v>
      </c>
      <c r="G277" s="119">
        <f t="shared" si="198"/>
        <v>14564532</v>
      </c>
      <c r="H277" s="119">
        <f t="shared" si="198"/>
        <v>950772</v>
      </c>
      <c r="I277" s="119">
        <f t="shared" si="198"/>
        <v>13613760</v>
      </c>
      <c r="J277" s="57"/>
      <c r="K277" s="57"/>
    </row>
    <row r="278" spans="1:11">
      <c r="A278" s="38" t="s">
        <v>468</v>
      </c>
      <c r="B278" s="59" t="s">
        <v>469</v>
      </c>
      <c r="C278" s="119">
        <f>+C279</f>
        <v>0</v>
      </c>
      <c r="D278" s="119">
        <f t="shared" si="198"/>
        <v>14646220</v>
      </c>
      <c r="E278" s="119">
        <f t="shared" si="198"/>
        <v>14646220</v>
      </c>
      <c r="F278" s="119">
        <f t="shared" si="198"/>
        <v>14646220</v>
      </c>
      <c r="G278" s="119">
        <f t="shared" si="198"/>
        <v>14564532</v>
      </c>
      <c r="H278" s="119">
        <f t="shared" si="198"/>
        <v>950772</v>
      </c>
      <c r="I278" s="119">
        <f t="shared" si="198"/>
        <v>13613760</v>
      </c>
      <c r="J278" s="57"/>
      <c r="K278" s="57"/>
    </row>
    <row r="279" spans="1:11">
      <c r="A279" s="38" t="s">
        <v>470</v>
      </c>
      <c r="B279" s="96" t="s">
        <v>471</v>
      </c>
      <c r="C279" s="115">
        <f t="shared" ref="C279:I279" si="199">C280</f>
        <v>0</v>
      </c>
      <c r="D279" s="115">
        <f t="shared" si="199"/>
        <v>14646220</v>
      </c>
      <c r="E279" s="115">
        <f t="shared" si="199"/>
        <v>14646220</v>
      </c>
      <c r="F279" s="115">
        <f t="shared" si="199"/>
        <v>14646220</v>
      </c>
      <c r="G279" s="115">
        <f t="shared" si="199"/>
        <v>14564532</v>
      </c>
      <c r="H279" s="115">
        <f t="shared" si="199"/>
        <v>950772</v>
      </c>
      <c r="I279" s="115">
        <f t="shared" si="199"/>
        <v>13613760</v>
      </c>
      <c r="J279" s="57"/>
      <c r="K279" s="57"/>
    </row>
    <row r="280" spans="1:11">
      <c r="A280" s="38" t="s">
        <v>472</v>
      </c>
      <c r="B280" s="96" t="s">
        <v>473</v>
      </c>
      <c r="C280" s="115">
        <f t="shared" ref="C280:H280" si="200">C282+C284+C286</f>
        <v>0</v>
      </c>
      <c r="D280" s="115">
        <f t="shared" si="200"/>
        <v>14646220</v>
      </c>
      <c r="E280" s="115">
        <f t="shared" si="200"/>
        <v>14646220</v>
      </c>
      <c r="F280" s="115">
        <f t="shared" si="200"/>
        <v>14646220</v>
      </c>
      <c r="G280" s="115">
        <f t="shared" si="200"/>
        <v>14564532</v>
      </c>
      <c r="H280" s="115">
        <f t="shared" si="200"/>
        <v>950772</v>
      </c>
      <c r="I280" s="115">
        <f t="shared" ref="I280" si="201">I282+I284+I286</f>
        <v>13613760</v>
      </c>
      <c r="J280" s="57"/>
      <c r="K280" s="57"/>
    </row>
    <row r="281" spans="1:11">
      <c r="A281" s="38" t="s">
        <v>474</v>
      </c>
      <c r="B281" s="96" t="s">
        <v>475</v>
      </c>
      <c r="C281" s="115">
        <f t="shared" ref="C281:I281" si="202">C282</f>
        <v>0</v>
      </c>
      <c r="D281" s="115">
        <f t="shared" si="202"/>
        <v>8604260</v>
      </c>
      <c r="E281" s="115">
        <f t="shared" si="202"/>
        <v>8604260</v>
      </c>
      <c r="F281" s="115">
        <f t="shared" si="202"/>
        <v>8604260</v>
      </c>
      <c r="G281" s="115">
        <f t="shared" si="202"/>
        <v>8604257</v>
      </c>
      <c r="H281" s="115">
        <f t="shared" si="202"/>
        <v>268536</v>
      </c>
      <c r="I281" s="115">
        <f t="shared" si="202"/>
        <v>8335721</v>
      </c>
      <c r="J281" s="57"/>
      <c r="K281" s="57"/>
    </row>
    <row r="282" spans="1:11">
      <c r="A282" s="38" t="s">
        <v>476</v>
      </c>
      <c r="B282" s="97" t="s">
        <v>520</v>
      </c>
      <c r="C282" s="116"/>
      <c r="D282" s="56">
        <v>8604260</v>
      </c>
      <c r="E282" s="56">
        <v>8604260</v>
      </c>
      <c r="F282" s="56">
        <v>8604260</v>
      </c>
      <c r="G282" s="64">
        <v>8604257</v>
      </c>
      <c r="H282" s="92">
        <f t="shared" ref="H282" si="203">G282-I282</f>
        <v>268536</v>
      </c>
      <c r="I282" s="64">
        <v>8335721</v>
      </c>
      <c r="J282" s="57"/>
      <c r="K282" s="57"/>
    </row>
    <row r="283" spans="1:11" s="126" customFormat="1">
      <c r="A283" s="128"/>
      <c r="B283" s="129" t="s">
        <v>521</v>
      </c>
      <c r="C283" s="124"/>
      <c r="D283" s="127"/>
      <c r="E283" s="127"/>
      <c r="F283" s="127"/>
      <c r="G283" s="139">
        <v>208888</v>
      </c>
      <c r="H283" s="139">
        <f>G283-I283</f>
        <v>36123</v>
      </c>
      <c r="I283" s="139">
        <v>172765</v>
      </c>
      <c r="J283" s="125"/>
      <c r="K283" s="125"/>
    </row>
    <row r="284" spans="1:11">
      <c r="A284" s="38" t="s">
        <v>477</v>
      </c>
      <c r="B284" s="97" t="s">
        <v>522</v>
      </c>
      <c r="C284" s="116"/>
      <c r="D284" s="56">
        <v>6041960</v>
      </c>
      <c r="E284" s="56">
        <v>6041960</v>
      </c>
      <c r="F284" s="56">
        <v>6041960</v>
      </c>
      <c r="G284" s="64">
        <v>6041937</v>
      </c>
      <c r="H284" s="92">
        <f t="shared" ref="H284" si="204">G284-I284</f>
        <v>682236</v>
      </c>
      <c r="I284" s="64">
        <v>5359701</v>
      </c>
      <c r="J284" s="57"/>
      <c r="K284" s="57"/>
    </row>
    <row r="285" spans="1:11" s="126" customFormat="1">
      <c r="A285" s="128"/>
      <c r="B285" s="129" t="s">
        <v>521</v>
      </c>
      <c r="C285" s="124"/>
      <c r="D285" s="127"/>
      <c r="E285" s="127"/>
      <c r="F285" s="127"/>
      <c r="G285" s="139">
        <v>2426540</v>
      </c>
      <c r="H285" s="139">
        <f>G285-I285</f>
        <v>344521</v>
      </c>
      <c r="I285" s="139">
        <v>2082019</v>
      </c>
      <c r="J285" s="125"/>
      <c r="K285" s="125"/>
    </row>
    <row r="286" spans="1:11">
      <c r="B286" s="69" t="s">
        <v>478</v>
      </c>
      <c r="C286" s="116"/>
      <c r="D286" s="56"/>
      <c r="E286" s="56"/>
      <c r="F286" s="56"/>
      <c r="G286" s="64">
        <v>-81662</v>
      </c>
      <c r="H286" s="92">
        <f t="shared" ref="H286" si="205">G286-I286</f>
        <v>0</v>
      </c>
      <c r="I286" s="64">
        <v>-81662</v>
      </c>
      <c r="J286" s="57"/>
      <c r="K286" s="57"/>
    </row>
    <row r="287" spans="1:11" ht="30">
      <c r="A287" s="38" t="s">
        <v>228</v>
      </c>
      <c r="B287" s="98" t="s">
        <v>229</v>
      </c>
      <c r="C287" s="121">
        <f>C292+C288</f>
        <v>0</v>
      </c>
      <c r="D287" s="121">
        <f t="shared" ref="D287:H287" si="206">D292+D288</f>
        <v>0</v>
      </c>
      <c r="E287" s="121">
        <f t="shared" si="206"/>
        <v>0</v>
      </c>
      <c r="F287" s="121">
        <f t="shared" si="206"/>
        <v>0</v>
      </c>
      <c r="G287" s="121">
        <f t="shared" si="206"/>
        <v>0</v>
      </c>
      <c r="H287" s="121">
        <f t="shared" si="206"/>
        <v>0</v>
      </c>
      <c r="I287" s="121">
        <f t="shared" ref="I287" si="207">I292+I288</f>
        <v>0</v>
      </c>
    </row>
    <row r="288" spans="1:11">
      <c r="A288" s="38" t="s">
        <v>479</v>
      </c>
      <c r="B288" s="98" t="s">
        <v>480</v>
      </c>
      <c r="C288" s="121">
        <f>C289+C290+C291</f>
        <v>0</v>
      </c>
      <c r="D288" s="121">
        <f t="shared" ref="D288:H288" si="208">D289+D290+D291</f>
        <v>0</v>
      </c>
      <c r="E288" s="121">
        <f t="shared" si="208"/>
        <v>0</v>
      </c>
      <c r="F288" s="121">
        <f t="shared" si="208"/>
        <v>0</v>
      </c>
      <c r="G288" s="121">
        <f t="shared" si="208"/>
        <v>0</v>
      </c>
      <c r="H288" s="121">
        <f t="shared" si="208"/>
        <v>0</v>
      </c>
      <c r="I288" s="121">
        <f t="shared" ref="I288" si="209">I289+I290+I291</f>
        <v>0</v>
      </c>
    </row>
    <row r="289" spans="1:9">
      <c r="A289" s="38" t="s">
        <v>481</v>
      </c>
      <c r="B289" s="98" t="s">
        <v>482</v>
      </c>
      <c r="C289" s="121"/>
      <c r="D289" s="56"/>
      <c r="E289" s="56"/>
      <c r="F289" s="56"/>
      <c r="G289" s="70"/>
      <c r="H289" s="70"/>
      <c r="I289" s="70"/>
    </row>
    <row r="290" spans="1:9">
      <c r="A290" s="38" t="s">
        <v>483</v>
      </c>
      <c r="B290" s="98" t="s">
        <v>484</v>
      </c>
      <c r="C290" s="121"/>
      <c r="D290" s="56"/>
      <c r="E290" s="56"/>
      <c r="F290" s="56"/>
      <c r="G290" s="70"/>
      <c r="H290" s="70"/>
      <c r="I290" s="70"/>
    </row>
    <row r="291" spans="1:9">
      <c r="A291" s="38" t="s">
        <v>485</v>
      </c>
      <c r="B291" s="98" t="s">
        <v>486</v>
      </c>
      <c r="C291" s="121"/>
      <c r="D291" s="56"/>
      <c r="E291" s="56"/>
      <c r="F291" s="56"/>
      <c r="G291" s="70"/>
      <c r="H291" s="70"/>
      <c r="I291" s="70"/>
    </row>
    <row r="292" spans="1:9">
      <c r="A292" s="38" t="s">
        <v>487</v>
      </c>
      <c r="B292" s="98" t="s">
        <v>516</v>
      </c>
      <c r="C292" s="121">
        <f>C293+C294+C295</f>
        <v>0</v>
      </c>
      <c r="D292" s="121">
        <f t="shared" ref="D292:H292" si="210">D293+D294+D295</f>
        <v>0</v>
      </c>
      <c r="E292" s="121">
        <f t="shared" si="210"/>
        <v>0</v>
      </c>
      <c r="F292" s="121">
        <f t="shared" si="210"/>
        <v>0</v>
      </c>
      <c r="G292" s="121">
        <f t="shared" si="210"/>
        <v>0</v>
      </c>
      <c r="H292" s="121">
        <f t="shared" si="210"/>
        <v>0</v>
      </c>
      <c r="I292" s="121">
        <f t="shared" ref="I292" si="211">I293+I294+I295</f>
        <v>0</v>
      </c>
    </row>
    <row r="293" spans="1:9">
      <c r="A293" s="38" t="s">
        <v>488</v>
      </c>
      <c r="B293" s="99" t="s">
        <v>489</v>
      </c>
      <c r="C293" s="92"/>
      <c r="D293" s="56"/>
      <c r="E293" s="56"/>
      <c r="F293" s="56"/>
      <c r="G293" s="64"/>
      <c r="H293" s="64"/>
      <c r="I293" s="64"/>
    </row>
    <row r="294" spans="1:9">
      <c r="A294" s="38" t="s">
        <v>490</v>
      </c>
      <c r="B294" s="99" t="s">
        <v>491</v>
      </c>
      <c r="C294" s="92"/>
      <c r="D294" s="56"/>
      <c r="E294" s="56"/>
      <c r="F294" s="56"/>
      <c r="G294" s="64"/>
      <c r="H294" s="64"/>
      <c r="I294" s="64"/>
    </row>
    <row r="295" spans="1:9">
      <c r="A295" s="38" t="s">
        <v>492</v>
      </c>
      <c r="B295" s="99" t="s">
        <v>486</v>
      </c>
      <c r="C295" s="92"/>
      <c r="D295" s="56"/>
      <c r="E295" s="56"/>
      <c r="F295" s="56"/>
      <c r="G295" s="64"/>
      <c r="H295" s="64"/>
      <c r="I295" s="64"/>
    </row>
    <row r="296" spans="1:9">
      <c r="A296" s="38" t="s">
        <v>493</v>
      </c>
      <c r="B296" s="98" t="s">
        <v>494</v>
      </c>
      <c r="C296" s="121">
        <f>C297</f>
        <v>0</v>
      </c>
      <c r="D296" s="121">
        <f t="shared" ref="D296:I297" si="212">D297</f>
        <v>0</v>
      </c>
      <c r="E296" s="121">
        <f t="shared" si="212"/>
        <v>0</v>
      </c>
      <c r="F296" s="121">
        <f t="shared" si="212"/>
        <v>0</v>
      </c>
      <c r="G296" s="121">
        <f t="shared" si="212"/>
        <v>0</v>
      </c>
      <c r="H296" s="121">
        <f t="shared" si="212"/>
        <v>0</v>
      </c>
      <c r="I296" s="121">
        <f t="shared" si="212"/>
        <v>0</v>
      </c>
    </row>
    <row r="297" spans="1:9">
      <c r="A297" s="38" t="s">
        <v>495</v>
      </c>
      <c r="B297" s="98" t="s">
        <v>217</v>
      </c>
      <c r="C297" s="121">
        <f>C298</f>
        <v>0</v>
      </c>
      <c r="D297" s="121">
        <f t="shared" si="212"/>
        <v>0</v>
      </c>
      <c r="E297" s="121">
        <f t="shared" si="212"/>
        <v>0</v>
      </c>
      <c r="F297" s="121">
        <f t="shared" si="212"/>
        <v>0</v>
      </c>
      <c r="G297" s="121">
        <f t="shared" si="212"/>
        <v>0</v>
      </c>
      <c r="H297" s="121">
        <f t="shared" si="212"/>
        <v>0</v>
      </c>
      <c r="I297" s="121">
        <f t="shared" si="212"/>
        <v>0</v>
      </c>
    </row>
    <row r="298" spans="1:9" ht="30">
      <c r="A298" s="38" t="s">
        <v>496</v>
      </c>
      <c r="B298" s="98" t="s">
        <v>229</v>
      </c>
      <c r="C298" s="121">
        <f>C301</f>
        <v>0</v>
      </c>
      <c r="D298" s="121">
        <f t="shared" ref="D298:H298" si="213">D301</f>
        <v>0</v>
      </c>
      <c r="E298" s="121">
        <f t="shared" si="213"/>
        <v>0</v>
      </c>
      <c r="F298" s="121">
        <f t="shared" si="213"/>
        <v>0</v>
      </c>
      <c r="G298" s="121">
        <f t="shared" si="213"/>
        <v>0</v>
      </c>
      <c r="H298" s="121">
        <f t="shared" si="213"/>
        <v>0</v>
      </c>
      <c r="I298" s="121">
        <f t="shared" ref="I298" si="214">I301</f>
        <v>0</v>
      </c>
    </row>
    <row r="299" spans="1:9">
      <c r="A299" s="38" t="s">
        <v>497</v>
      </c>
      <c r="B299" s="98" t="s">
        <v>242</v>
      </c>
      <c r="C299" s="121">
        <f t="shared" ref="C299:I304" si="215">C300</f>
        <v>0</v>
      </c>
      <c r="D299" s="121">
        <f t="shared" si="215"/>
        <v>0</v>
      </c>
      <c r="E299" s="121">
        <f t="shared" si="215"/>
        <v>0</v>
      </c>
      <c r="F299" s="121">
        <f t="shared" si="215"/>
        <v>0</v>
      </c>
      <c r="G299" s="121">
        <f t="shared" si="215"/>
        <v>0</v>
      </c>
      <c r="H299" s="121">
        <f t="shared" si="215"/>
        <v>0</v>
      </c>
      <c r="I299" s="121">
        <f t="shared" si="215"/>
        <v>0</v>
      </c>
    </row>
    <row r="300" spans="1:9">
      <c r="A300" s="38" t="s">
        <v>498</v>
      </c>
      <c r="B300" s="98" t="s">
        <v>217</v>
      </c>
      <c r="C300" s="121">
        <f t="shared" si="215"/>
        <v>0</v>
      </c>
      <c r="D300" s="121">
        <f t="shared" si="215"/>
        <v>0</v>
      </c>
      <c r="E300" s="121">
        <f t="shared" si="215"/>
        <v>0</v>
      </c>
      <c r="F300" s="121">
        <f t="shared" si="215"/>
        <v>0</v>
      </c>
      <c r="G300" s="121">
        <f t="shared" si="215"/>
        <v>0</v>
      </c>
      <c r="H300" s="121">
        <f t="shared" si="215"/>
        <v>0</v>
      </c>
      <c r="I300" s="121">
        <f t="shared" si="215"/>
        <v>0</v>
      </c>
    </row>
    <row r="301" spans="1:9" ht="30">
      <c r="A301" s="38" t="s">
        <v>499</v>
      </c>
      <c r="B301" s="99" t="s">
        <v>229</v>
      </c>
      <c r="C301" s="121">
        <f t="shared" si="215"/>
        <v>0</v>
      </c>
      <c r="D301" s="121">
        <f t="shared" si="215"/>
        <v>0</v>
      </c>
      <c r="E301" s="121">
        <f t="shared" si="215"/>
        <v>0</v>
      </c>
      <c r="F301" s="121">
        <f t="shared" si="215"/>
        <v>0</v>
      </c>
      <c r="G301" s="121">
        <f t="shared" si="215"/>
        <v>0</v>
      </c>
      <c r="H301" s="121">
        <f t="shared" si="215"/>
        <v>0</v>
      </c>
      <c r="I301" s="121">
        <f t="shared" si="215"/>
        <v>0</v>
      </c>
    </row>
    <row r="302" spans="1:9">
      <c r="A302" s="38" t="s">
        <v>500</v>
      </c>
      <c r="B302" s="98" t="s">
        <v>516</v>
      </c>
      <c r="C302" s="121">
        <f t="shared" si="215"/>
        <v>0</v>
      </c>
      <c r="D302" s="121">
        <f t="shared" si="215"/>
        <v>0</v>
      </c>
      <c r="E302" s="121">
        <f t="shared" si="215"/>
        <v>0</v>
      </c>
      <c r="F302" s="121">
        <f t="shared" si="215"/>
        <v>0</v>
      </c>
      <c r="G302" s="121">
        <f t="shared" si="215"/>
        <v>0</v>
      </c>
      <c r="H302" s="121">
        <f t="shared" si="215"/>
        <v>0</v>
      </c>
      <c r="I302" s="121">
        <f t="shared" si="215"/>
        <v>0</v>
      </c>
    </row>
    <row r="303" spans="1:9">
      <c r="A303" s="38" t="s">
        <v>501</v>
      </c>
      <c r="B303" s="98" t="s">
        <v>491</v>
      </c>
      <c r="C303" s="121">
        <f t="shared" si="215"/>
        <v>0</v>
      </c>
      <c r="D303" s="121">
        <f t="shared" si="215"/>
        <v>0</v>
      </c>
      <c r="E303" s="121">
        <f t="shared" si="215"/>
        <v>0</v>
      </c>
      <c r="F303" s="121">
        <f t="shared" si="215"/>
        <v>0</v>
      </c>
      <c r="G303" s="121">
        <f t="shared" si="215"/>
        <v>0</v>
      </c>
      <c r="H303" s="121">
        <f t="shared" si="215"/>
        <v>0</v>
      </c>
      <c r="I303" s="121">
        <f t="shared" si="215"/>
        <v>0</v>
      </c>
    </row>
    <row r="304" spans="1:9">
      <c r="A304" s="38" t="s">
        <v>502</v>
      </c>
      <c r="B304" s="98" t="s">
        <v>503</v>
      </c>
      <c r="C304" s="121">
        <f t="shared" si="215"/>
        <v>0</v>
      </c>
      <c r="D304" s="121">
        <f t="shared" si="215"/>
        <v>0</v>
      </c>
      <c r="E304" s="121">
        <f t="shared" si="215"/>
        <v>0</v>
      </c>
      <c r="F304" s="121">
        <f t="shared" si="215"/>
        <v>0</v>
      </c>
      <c r="G304" s="121">
        <f t="shared" si="215"/>
        <v>0</v>
      </c>
      <c r="H304" s="121">
        <f t="shared" si="215"/>
        <v>0</v>
      </c>
      <c r="I304" s="121">
        <f t="shared" si="215"/>
        <v>0</v>
      </c>
    </row>
    <row r="305" spans="1:8">
      <c r="A305" s="38" t="s">
        <v>504</v>
      </c>
      <c r="B305" s="99" t="s">
        <v>505</v>
      </c>
      <c r="C305" s="92"/>
      <c r="D305" s="56"/>
      <c r="E305" s="56"/>
      <c r="F305" s="56"/>
      <c r="G305" s="64"/>
      <c r="H305" s="64"/>
    </row>
  </sheetData>
  <protectedRanges>
    <protectedRange sqref="B2:B3 C1:C3" name="Zonă1_1" securityDescriptor="O:WDG:WDD:(A;;CC;;;WD)"/>
    <protectedRange sqref="G69 G37:G40 G61:H62 H37:H42 H51 G53:H55 G56 H56:H57 H59 G63:G65 H63:H67 H69:H70 H109 H130 H177 H181 H190:H194 H197 H200 H202 H205 H219 H222 H224 H234:H235 H246 H230:H231 H254 H256:H257 H262:H264 H266:H269 H271:H272 H274:H275 H282 H284 H286 H87 I69 I37:I40 G168:I170 G80:I84 G112:I113 G96:I97 G121:I122 G127:I128 G160:I162 G172:I175 G140:I143 G155:I158 G164:I165 G25:I33 G35:I35 G45:I50 I53:I56 I61:I65 G91:I94 G100:I106 G115:I116 G118:I119 G124:I125 G134:I138 G146:I147 G149:I150 G152:I153 G187:I189 G207:I207 G213:I217" name="Zonă3"/>
    <protectedRange sqref="B1" name="Zonă1_1_1_1_1_1" securityDescriptor="O:WDG:WDD:(A;;CC;;;WD)"/>
  </protectedRanges>
  <printOptions horizontalCentered="1"/>
  <pageMargins left="0.75" right="0.75" top="0.21" bottom="0.18" header="0.17" footer="0.17"/>
  <pageSetup scale="5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venituri</vt:lpstr>
      <vt:lpstr>cheltuieli</vt:lpstr>
      <vt:lpstr>venituri!Print_Area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Adrian BETIU</cp:lastModifiedBy>
  <cp:lastPrinted>2023-02-08T15:50:11Z</cp:lastPrinted>
  <dcterms:created xsi:type="dcterms:W3CDTF">2023-02-07T08:41:31Z</dcterms:created>
  <dcterms:modified xsi:type="dcterms:W3CDTF">2023-12-12T12:24:21Z</dcterms:modified>
</cp:coreProperties>
</file>